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'Дашборд'!$A$58:$A$87</f>
            </numRef>
          </cat>
          <val>
            <numRef>
              <f>'Дашборд'!$C$58:$C$87</f>
            </numRef>
          </val>
        </ser>
        <ser>
          <idx val="1"/>
          <order val="1"/>
          <tx>
            <strRef>
              <f>'Дашборд'!D57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'Дашборд'!$A$58:$A$87</f>
            </numRef>
          </cat>
          <val>
            <numRef>
              <f>'Дашборд'!$D$58:$D$87</f>
            </numRef>
          </val>
        </ser>
        <ser>
          <idx val="2"/>
          <order val="2"/>
          <tx>
            <strRef>
              <f>'Дашборд'!E57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'Дашборд'!$A$58:$A$87</f>
            </numRef>
          </cat>
          <val>
            <numRef>
              <f>'Дашборд'!$E$58:$E$87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8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20286.16</v>
      </c>
      <c r="F7" s="7" t="n">
        <v>13</v>
      </c>
      <c r="G7" s="7" t="n">
        <v>2060</v>
      </c>
      <c r="H7" s="7" t="n">
        <v>2</v>
      </c>
      <c r="I7" s="7" t="n">
        <v>0</v>
      </c>
      <c r="J7" s="7" t="n">
        <v>12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15713.5</v>
      </c>
      <c r="P7" s="7" t="n">
        <v>10</v>
      </c>
      <c r="Q7" s="7" t="n">
        <v>4120</v>
      </c>
      <c r="R7" s="7" t="n">
        <v>4</v>
      </c>
      <c r="S7" s="7" t="n">
        <v>0</v>
      </c>
      <c r="T7" s="7" t="n">
        <v>12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14474</v>
      </c>
      <c r="Z7" s="7" t="n">
        <v>9</v>
      </c>
      <c r="AA7" s="7" t="n">
        <v>1030</v>
      </c>
      <c r="AB7" s="7" t="n">
        <v>1</v>
      </c>
      <c r="AC7" s="7" t="n">
        <v>3</v>
      </c>
      <c r="AD7" s="7" t="n">
        <v>12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4279</v>
      </c>
      <c r="AJ7" s="7" t="n">
        <v>4</v>
      </c>
      <c r="AK7" s="7" t="n">
        <v>1030</v>
      </c>
      <c r="AL7" s="7" t="n">
        <v>1</v>
      </c>
      <c r="AM7" s="7" t="n">
        <v>0</v>
      </c>
      <c r="AN7" s="7" t="n">
        <v>12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1890</v>
      </c>
      <c r="AT7" s="7" t="n">
        <v>1</v>
      </c>
      <c r="AU7" s="7" t="n">
        <v>0</v>
      </c>
      <c r="AV7" s="7" t="n">
        <v>0</v>
      </c>
      <c r="AW7" s="7" t="n">
        <v>0</v>
      </c>
      <c r="AX7" s="7" t="n">
        <v>3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1567.48046875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14554.25</v>
      </c>
      <c r="F8" s="7" t="n">
        <v>9</v>
      </c>
      <c r="G8" s="7" t="n">
        <v>6180</v>
      </c>
      <c r="H8" s="7" t="n">
        <v>6</v>
      </c>
      <c r="I8" s="7" t="n">
        <v>0</v>
      </c>
      <c r="J8" s="7" t="n">
        <v>10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9278.5</v>
      </c>
      <c r="P8" s="7" t="n">
        <v>6</v>
      </c>
      <c r="Q8" s="7" t="n">
        <v>1030</v>
      </c>
      <c r="R8" s="7" t="n">
        <v>1</v>
      </c>
      <c r="S8" s="7" t="n">
        <v>1</v>
      </c>
      <c r="T8" s="7" t="n">
        <v>10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8422.75</v>
      </c>
      <c r="Z8" s="7" t="n">
        <v>5</v>
      </c>
      <c r="AA8" s="7" t="n">
        <v>2060</v>
      </c>
      <c r="AB8" s="7" t="n">
        <v>2</v>
      </c>
      <c r="AC8" s="7" t="n">
        <v>2</v>
      </c>
      <c r="AD8" s="7" t="n">
        <v>10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6616.25</v>
      </c>
      <c r="AJ8" s="7" t="n">
        <v>6</v>
      </c>
      <c r="AK8" s="7" t="n">
        <v>5150</v>
      </c>
      <c r="AL8" s="7" t="n">
        <v>5</v>
      </c>
      <c r="AM8" s="7" t="n">
        <v>1</v>
      </c>
      <c r="AN8" s="7" t="n">
        <v>10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1727.5</v>
      </c>
      <c r="AT8" s="7" t="n">
        <v>1</v>
      </c>
      <c r="AU8" s="7" t="n">
        <v>1030</v>
      </c>
      <c r="AV8" s="7" t="n">
        <v>1</v>
      </c>
      <c r="AW8" s="7" t="n">
        <v>0</v>
      </c>
      <c r="AX8" s="7" t="n">
        <v>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1011.827205882353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11407.5</v>
      </c>
      <c r="F9" s="7" t="n">
        <v>7</v>
      </c>
      <c r="G9" s="7" t="n">
        <v>0</v>
      </c>
      <c r="H9" s="7" t="n">
        <v>0</v>
      </c>
      <c r="I9" s="7" t="n">
        <v>0</v>
      </c>
      <c r="J9" s="7" t="n">
        <v>11</v>
      </c>
      <c r="K9" s="7">
        <f>ROUND(J9*BP9/100,0)*100</f>
        <v/>
      </c>
      <c r="L9" s="7" t="n">
        <v>0</v>
      </c>
      <c r="M9" s="7">
        <f>E9-K9</f>
        <v/>
      </c>
      <c r="N9" s="7" t="n">
        <v>2</v>
      </c>
      <c r="O9" s="7" t="n">
        <v>11687.5</v>
      </c>
      <c r="P9" s="7" t="n">
        <v>7</v>
      </c>
      <c r="Q9" s="7" t="n">
        <v>0</v>
      </c>
      <c r="R9" s="7" t="n">
        <v>0</v>
      </c>
      <c r="S9" s="7" t="n">
        <v>0</v>
      </c>
      <c r="T9" s="7" t="n">
        <v>11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13577.5</v>
      </c>
      <c r="Z9" s="7" t="n">
        <v>8</v>
      </c>
      <c r="AA9" s="7" t="n">
        <v>0</v>
      </c>
      <c r="AB9" s="7" t="n">
        <v>0</v>
      </c>
      <c r="AC9" s="7" t="n">
        <v>0</v>
      </c>
      <c r="AD9" s="7" t="n">
        <v>11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14900.5</v>
      </c>
      <c r="AJ9" s="7" t="n">
        <v>9</v>
      </c>
      <c r="AK9" s="7" t="n">
        <v>0</v>
      </c>
      <c r="AL9" s="7" t="n">
        <v>0</v>
      </c>
      <c r="AM9" s="7" t="n">
        <v>1</v>
      </c>
      <c r="AN9" s="7" t="n">
        <v>11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6709.5</v>
      </c>
      <c r="AT9" s="7" t="n">
        <v>4</v>
      </c>
      <c r="AU9" s="7" t="n">
        <v>0</v>
      </c>
      <c r="AV9" s="7" t="n">
        <v>0</v>
      </c>
      <c r="AW9" s="7" t="n">
        <v>0</v>
      </c>
      <c r="AX9" s="7" t="n">
        <v>3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1619.473777777778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4295.25</v>
      </c>
      <c r="F10" s="7" t="n">
        <v>3</v>
      </c>
      <c r="G10" s="7" t="n">
        <v>0</v>
      </c>
      <c r="H10" s="7" t="n">
        <v>0</v>
      </c>
      <c r="I10" s="7" t="n">
        <v>2</v>
      </c>
      <c r="J10" s="7" t="n">
        <v>4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1890</v>
      </c>
      <c r="P10" s="7" t="n">
        <v>1</v>
      </c>
      <c r="Q10" s="7" t="n">
        <v>0</v>
      </c>
      <c r="R10" s="7" t="n">
        <v>0</v>
      </c>
      <c r="S10" s="7" t="n">
        <v>0</v>
      </c>
      <c r="T10" s="7" t="n">
        <v>4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4600</v>
      </c>
      <c r="Z10" s="7" t="n">
        <v>3</v>
      </c>
      <c r="AA10" s="7" t="n">
        <v>0</v>
      </c>
      <c r="AB10" s="7" t="n">
        <v>0</v>
      </c>
      <c r="AC10" s="7" t="n">
        <v>2</v>
      </c>
      <c r="AD10" s="7" t="n">
        <v>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1</v>
      </c>
      <c r="AN10" s="7" t="n">
        <v>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1765</v>
      </c>
      <c r="AT10" s="7" t="n">
        <v>1</v>
      </c>
      <c r="AU10" s="7" t="n">
        <v>0</v>
      </c>
      <c r="AV10" s="7" t="n">
        <v>0</v>
      </c>
      <c r="AW10" s="7" t="n">
        <v>0</v>
      </c>
      <c r="AX10" s="7" t="n">
        <v>1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1104.597222222222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13838.88</v>
      </c>
      <c r="F11" s="7" t="n">
        <v>6</v>
      </c>
      <c r="G11" s="7" t="n">
        <v>0</v>
      </c>
      <c r="H11" s="7" t="n">
        <v>0</v>
      </c>
      <c r="I11" s="7" t="n">
        <v>0</v>
      </c>
      <c r="J11" s="7" t="n">
        <v>7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16835.37</v>
      </c>
      <c r="P11" s="7" t="n">
        <v>7</v>
      </c>
      <c r="Q11" s="7" t="n">
        <v>0</v>
      </c>
      <c r="R11" s="7" t="n">
        <v>0</v>
      </c>
      <c r="S11" s="7" t="n">
        <v>0</v>
      </c>
      <c r="T11" s="7" t="n">
        <v>7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16730.5</v>
      </c>
      <c r="Z11" s="7" t="n">
        <v>7</v>
      </c>
      <c r="AA11" s="7" t="n">
        <v>0</v>
      </c>
      <c r="AB11" s="7" t="n">
        <v>0</v>
      </c>
      <c r="AC11" s="7" t="n">
        <v>0</v>
      </c>
      <c r="AD11" s="7" t="n">
        <v>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21141.88</v>
      </c>
      <c r="AJ11" s="7" t="n">
        <v>9</v>
      </c>
      <c r="AK11" s="7" t="n">
        <v>0</v>
      </c>
      <c r="AL11" s="7" t="n">
        <v>0</v>
      </c>
      <c r="AM11" s="7" t="n">
        <v>0</v>
      </c>
      <c r="AN11" s="7" t="n">
        <v>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2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2192.375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27872.5</v>
      </c>
      <c r="F12" s="7" t="n">
        <v>15</v>
      </c>
      <c r="G12" s="7" t="n">
        <v>0</v>
      </c>
      <c r="H12" s="7" t="n">
        <v>0</v>
      </c>
      <c r="I12" s="7" t="n">
        <v>1</v>
      </c>
      <c r="J12" s="7" t="n">
        <v>18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20302.5</v>
      </c>
      <c r="P12" s="7" t="n">
        <v>11</v>
      </c>
      <c r="Q12" s="7" t="n">
        <v>0</v>
      </c>
      <c r="R12" s="7" t="n">
        <v>0</v>
      </c>
      <c r="S12" s="7" t="n">
        <v>0</v>
      </c>
      <c r="T12" s="7" t="n">
        <v>18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22640.25</v>
      </c>
      <c r="Z12" s="7" t="n">
        <v>12</v>
      </c>
      <c r="AA12" s="7" t="n">
        <v>0</v>
      </c>
      <c r="AB12" s="7" t="n">
        <v>0</v>
      </c>
      <c r="AC12" s="7" t="n">
        <v>2</v>
      </c>
      <c r="AD12" s="7" t="n">
        <v>18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31705.75</v>
      </c>
      <c r="AJ12" s="7" t="n">
        <v>19</v>
      </c>
      <c r="AK12" s="7" t="n">
        <v>0</v>
      </c>
      <c r="AL12" s="7" t="n">
        <v>0</v>
      </c>
      <c r="AM12" s="7" t="n">
        <v>0</v>
      </c>
      <c r="AN12" s="7" t="n">
        <v>18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5849</v>
      </c>
      <c r="AT12" s="7" t="n">
        <v>5</v>
      </c>
      <c r="AU12" s="7" t="n">
        <v>0</v>
      </c>
      <c r="AV12" s="7" t="n">
        <v>0</v>
      </c>
      <c r="AW12" s="7" t="n">
        <v>0</v>
      </c>
      <c r="AX12" s="7" t="n">
        <v>5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1551.101063829787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4360.5</v>
      </c>
      <c r="F13" s="7" t="n">
        <v>3</v>
      </c>
      <c r="G13" s="7" t="n">
        <v>0</v>
      </c>
      <c r="H13" s="7" t="n">
        <v>0</v>
      </c>
      <c r="I13" s="7" t="n">
        <v>2</v>
      </c>
      <c r="J13" s="7" t="n">
        <v>11</v>
      </c>
      <c r="K13" s="7">
        <f>ROUND(J13*BP13/100,0)*100</f>
        <v/>
      </c>
      <c r="L13" s="7" t="n">
        <v>0</v>
      </c>
      <c r="M13" s="7">
        <f>E13-K13</f>
        <v/>
      </c>
      <c r="N13" s="7" t="n">
        <v>5</v>
      </c>
      <c r="O13" s="7" t="n">
        <v>6369.5</v>
      </c>
      <c r="P13" s="7" t="n">
        <v>4</v>
      </c>
      <c r="Q13" s="7" t="n">
        <v>0</v>
      </c>
      <c r="R13" s="7" t="n">
        <v>0</v>
      </c>
      <c r="S13" s="7" t="n">
        <v>0</v>
      </c>
      <c r="T13" s="7" t="n">
        <v>11</v>
      </c>
      <c r="U13" s="7">
        <f>ROUND(T13*BP13/100,0)*100</f>
        <v/>
      </c>
      <c r="V13" s="7" t="n">
        <v>0</v>
      </c>
      <c r="W13" s="7">
        <f>O13-U13</f>
        <v/>
      </c>
      <c r="X13" s="7" t="n">
        <v>2</v>
      </c>
      <c r="Y13" s="7" t="n">
        <v>1890</v>
      </c>
      <c r="Z13" s="7" t="n">
        <v>1</v>
      </c>
      <c r="AA13" s="7" t="n">
        <v>0</v>
      </c>
      <c r="AB13" s="7" t="n">
        <v>0</v>
      </c>
      <c r="AC13" s="7" t="n">
        <v>0</v>
      </c>
      <c r="AD13" s="7" t="n">
        <v>11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1</v>
      </c>
      <c r="AI13" s="7" t="n">
        <v>13243.5</v>
      </c>
      <c r="AJ13" s="7" t="n">
        <v>8</v>
      </c>
      <c r="AK13" s="7" t="n">
        <v>0</v>
      </c>
      <c r="AL13" s="7" t="n">
        <v>0</v>
      </c>
      <c r="AM13" s="7" t="n">
        <v>0</v>
      </c>
      <c r="AN13" s="7" t="n">
        <v>11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2</v>
      </c>
      <c r="AS13" s="7" t="n">
        <v>6505</v>
      </c>
      <c r="AT13" s="7" t="n">
        <v>4</v>
      </c>
      <c r="AU13" s="7" t="n">
        <v>0</v>
      </c>
      <c r="AV13" s="7" t="n">
        <v>0</v>
      </c>
      <c r="AW13" s="7" t="n">
        <v>0</v>
      </c>
      <c r="AX13" s="7" t="n">
        <v>3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1782.936170212766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2026-01-02</t>
        </is>
      </c>
      <c r="C14" s="6" t="inlineStr">
        <is>
          <t>ПТ</t>
        </is>
      </c>
      <c r="D14" s="6" t="inlineStr">
        <is>
          <t>Кийко Меланья Максимовна</t>
        </is>
      </c>
      <c r="E14" s="7" t="n">
        <v>6286.75</v>
      </c>
      <c r="F14" s="7" t="n">
        <v>4</v>
      </c>
      <c r="G14" s="7" t="n">
        <v>0</v>
      </c>
      <c r="H14" s="7" t="n">
        <v>0</v>
      </c>
      <c r="I14" s="7" t="n">
        <v>1</v>
      </c>
      <c r="J14" s="7" t="n">
        <v>3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12956.5</v>
      </c>
      <c r="P14" s="7" t="n">
        <v>8</v>
      </c>
      <c r="Q14" s="7" t="n">
        <v>0</v>
      </c>
      <c r="R14" s="7" t="n">
        <v>0</v>
      </c>
      <c r="S14" s="7" t="n">
        <v>1</v>
      </c>
      <c r="T14" s="7" t="n">
        <v>3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11747.25</v>
      </c>
      <c r="Z14" s="7" t="n">
        <v>7</v>
      </c>
      <c r="AA14" s="7" t="n">
        <v>0</v>
      </c>
      <c r="AB14" s="7" t="n">
        <v>0</v>
      </c>
      <c r="AC14" s="7" t="n">
        <v>0</v>
      </c>
      <c r="AD14" s="7" t="n">
        <v>3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11957.5</v>
      </c>
      <c r="AJ14" s="7" t="n">
        <v>7</v>
      </c>
      <c r="AK14" s="7" t="n">
        <v>0</v>
      </c>
      <c r="AL14" s="7" t="n">
        <v>0</v>
      </c>
      <c r="AM14" s="7" t="n">
        <v>0</v>
      </c>
      <c r="AN14" s="7" t="n">
        <v>3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1727.5</v>
      </c>
      <c r="AT14" s="7" t="n">
        <v>1</v>
      </c>
      <c r="AU14" s="7" t="n">
        <v>0</v>
      </c>
      <c r="AV14" s="7" t="n">
        <v>0</v>
      </c>
      <c r="AW14" s="7" t="n">
        <v>0</v>
      </c>
      <c r="AX14" s="7" t="n">
        <v>1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924.1923076923077</v>
      </c>
      <c r="BQ14" s="7">
        <f>BO14/30*30</f>
        <v/>
      </c>
      <c r="BR14" s="7">
        <f>IFERROR(BL14/BE14,0)</f>
        <v/>
      </c>
    </row>
    <row r="15">
      <c r="A15" s="6" t="n">
        <v>9</v>
      </c>
      <c r="B15" s="6" t="inlineStr">
        <is>
          <t>2025-08-01</t>
        </is>
      </c>
      <c r="C15" s="6" t="inlineStr">
        <is>
          <t>ПТ</t>
        </is>
      </c>
      <c r="D15" s="6" t="inlineStr">
        <is>
          <t>Корнеев Иван Викторович</t>
        </is>
      </c>
      <c r="E15" s="7" t="n">
        <v>31227.5</v>
      </c>
      <c r="F15" s="7" t="n">
        <v>19</v>
      </c>
      <c r="G15" s="7" t="n">
        <v>0</v>
      </c>
      <c r="H15" s="7" t="n">
        <v>0</v>
      </c>
      <c r="I15" s="7" t="n">
        <v>0</v>
      </c>
      <c r="J15" s="7" t="n">
        <v>27</v>
      </c>
      <c r="K15" s="7">
        <f>ROUND(J15*BP15/100,0)*100</f>
        <v/>
      </c>
      <c r="L15" s="7" t="n">
        <v>0</v>
      </c>
      <c r="M15" s="7">
        <f>E15-K15</f>
        <v/>
      </c>
      <c r="N15" s="7" t="n">
        <v>1</v>
      </c>
      <c r="O15" s="7" t="n">
        <v>42913.75</v>
      </c>
      <c r="P15" s="7" t="n">
        <v>26</v>
      </c>
      <c r="Q15" s="7" t="n">
        <v>0</v>
      </c>
      <c r="R15" s="7" t="n">
        <v>0</v>
      </c>
      <c r="S15" s="7" t="n">
        <v>2</v>
      </c>
      <c r="T15" s="7" t="n">
        <v>27</v>
      </c>
      <c r="U15" s="7">
        <f>ROUND(T15*BP15/100,0)*100</f>
        <v/>
      </c>
      <c r="V15" s="7" t="n">
        <v>0</v>
      </c>
      <c r="W15" s="7">
        <f>O15-U15</f>
        <v/>
      </c>
      <c r="X15" s="7" t="n">
        <v>1</v>
      </c>
      <c r="Y15" s="7" t="n">
        <v>48072.75</v>
      </c>
      <c r="Z15" s="7" t="n">
        <v>29</v>
      </c>
      <c r="AA15" s="7" t="n">
        <v>0</v>
      </c>
      <c r="AB15" s="7" t="n">
        <v>0</v>
      </c>
      <c r="AC15" s="7" t="n">
        <v>0</v>
      </c>
      <c r="AD15" s="7" t="n">
        <v>27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2</v>
      </c>
      <c r="AI15" s="7" t="n">
        <v>43804.75</v>
      </c>
      <c r="AJ15" s="7" t="n">
        <v>27</v>
      </c>
      <c r="AK15" s="7" t="n">
        <v>0</v>
      </c>
      <c r="AL15" s="7" t="n">
        <v>0</v>
      </c>
      <c r="AM15" s="7" t="n">
        <v>0</v>
      </c>
      <c r="AN15" s="7" t="n">
        <v>27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1</v>
      </c>
      <c r="AS15" s="7" t="n">
        <v>17143</v>
      </c>
      <c r="AT15" s="7" t="n">
        <v>10</v>
      </c>
      <c r="AU15" s="7" t="n">
        <v>0</v>
      </c>
      <c r="AV15" s="7" t="n">
        <v>0</v>
      </c>
      <c r="AW15" s="7" t="n">
        <v>0</v>
      </c>
      <c r="AX15" s="7" t="n">
        <v>8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1611.864361702128</v>
      </c>
      <c r="BQ15" s="7">
        <f>BO15/30*30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Красильников Михаил Васильевич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1</v>
      </c>
      <c r="J16" s="7" t="n">
        <v>0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0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1</v>
      </c>
      <c r="AD16" s="7" t="n">
        <v>0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0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0</v>
      </c>
      <c r="BQ16" s="7">
        <f>BO16/30*30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Пирогов Илья Дмитриевич</t>
        </is>
      </c>
      <c r="E17" s="7" t="n">
        <v>16921</v>
      </c>
      <c r="F17" s="7" t="n">
        <v>12</v>
      </c>
      <c r="G17" s="7" t="n">
        <v>0</v>
      </c>
      <c r="H17" s="7" t="n">
        <v>0</v>
      </c>
      <c r="I17" s="7" t="n">
        <v>1</v>
      </c>
      <c r="J17" s="7" t="n">
        <v>14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21617.67</v>
      </c>
      <c r="P17" s="7" t="n">
        <v>15</v>
      </c>
      <c r="Q17" s="7" t="n">
        <v>0</v>
      </c>
      <c r="R17" s="7" t="n">
        <v>0</v>
      </c>
      <c r="S17" s="7" t="n">
        <v>1</v>
      </c>
      <c r="T17" s="7" t="n">
        <v>14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18547</v>
      </c>
      <c r="Z17" s="7" t="n">
        <v>12</v>
      </c>
      <c r="AA17" s="7" t="n">
        <v>0</v>
      </c>
      <c r="AB17" s="7" t="n">
        <v>0</v>
      </c>
      <c r="AC17" s="7" t="n">
        <v>1</v>
      </c>
      <c r="AD17" s="7" t="n">
        <v>14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3</v>
      </c>
      <c r="AI17" s="7" t="n">
        <v>14164.66</v>
      </c>
      <c r="AJ17" s="7" t="n">
        <v>9</v>
      </c>
      <c r="AK17" s="7" t="n">
        <v>0</v>
      </c>
      <c r="AL17" s="7" t="n">
        <v>0</v>
      </c>
      <c r="AM17" s="7" t="n">
        <v>0</v>
      </c>
      <c r="AN17" s="7" t="n">
        <v>14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3</v>
      </c>
      <c r="AS17" s="7" t="n">
        <v>4598</v>
      </c>
      <c r="AT17" s="7" t="n">
        <v>3</v>
      </c>
      <c r="AU17" s="7" t="n">
        <v>0</v>
      </c>
      <c r="AV17" s="7" t="n">
        <v>0</v>
      </c>
      <c r="AW17" s="7" t="n">
        <v>0</v>
      </c>
      <c r="AX17" s="7" t="n">
        <v>4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1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1543.692444444445</v>
      </c>
      <c r="BQ17" s="7">
        <f>BO17/30*30</f>
        <v/>
      </c>
      <c r="BR17" s="7">
        <f>IFERROR(BL17/BE17,0)</f>
        <v/>
      </c>
    </row>
    <row r="18">
      <c r="A18" s="6" t="n">
        <v>12</v>
      </c>
      <c r="B18" s="6" t="inlineStr">
        <is>
          <t>2026-01-02</t>
        </is>
      </c>
      <c r="C18" s="6" t="inlineStr">
        <is>
          <t>ПТ</t>
        </is>
      </c>
      <c r="D18" s="6" t="inlineStr">
        <is>
          <t>Рочев Игорь Алексеевич</t>
        </is>
      </c>
      <c r="E18" s="7" t="n">
        <v>62805.92</v>
      </c>
      <c r="F18" s="7" t="n">
        <v>31</v>
      </c>
      <c r="G18" s="7" t="n">
        <v>0</v>
      </c>
      <c r="H18" s="7" t="n">
        <v>0</v>
      </c>
      <c r="I18" s="7" t="n">
        <v>0</v>
      </c>
      <c r="J18" s="7" t="n">
        <v>36</v>
      </c>
      <c r="K18" s="7">
        <f>ROUND(J18*BP18/100,0)*100</f>
        <v/>
      </c>
      <c r="L18" s="7" t="n">
        <v>0</v>
      </c>
      <c r="M18" s="7">
        <f>E18-K18</f>
        <v/>
      </c>
      <c r="N18" s="7" t="n">
        <v>1</v>
      </c>
      <c r="O18" s="7" t="n">
        <v>59280.65</v>
      </c>
      <c r="P18" s="7" t="n">
        <v>30</v>
      </c>
      <c r="Q18" s="7" t="n">
        <v>0</v>
      </c>
      <c r="R18" s="7" t="n">
        <v>0</v>
      </c>
      <c r="S18" s="7" t="n">
        <v>0</v>
      </c>
      <c r="T18" s="7" t="n">
        <v>36</v>
      </c>
      <c r="U18" s="7">
        <f>ROUND(T18*BP18/100,0)*100</f>
        <v/>
      </c>
      <c r="V18" s="7" t="n">
        <v>0</v>
      </c>
      <c r="W18" s="7">
        <f>O18-U18</f>
        <v/>
      </c>
      <c r="X18" s="7" t="n">
        <v>1</v>
      </c>
      <c r="Y18" s="7" t="n">
        <v>54784.5</v>
      </c>
      <c r="Z18" s="7" t="n">
        <v>25</v>
      </c>
      <c r="AA18" s="7" t="n">
        <v>0</v>
      </c>
      <c r="AB18" s="7" t="n">
        <v>0</v>
      </c>
      <c r="AC18" s="7" t="n">
        <v>0</v>
      </c>
      <c r="AD18" s="7" t="n">
        <v>36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52170.15</v>
      </c>
      <c r="AJ18" s="7" t="n">
        <v>24</v>
      </c>
      <c r="AK18" s="7" t="n">
        <v>0</v>
      </c>
      <c r="AL18" s="7" t="n">
        <v>0</v>
      </c>
      <c r="AM18" s="7" t="n">
        <v>0</v>
      </c>
      <c r="AN18" s="7" t="n">
        <v>36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17408.25</v>
      </c>
      <c r="AT18" s="7" t="n">
        <v>8</v>
      </c>
      <c r="AU18" s="7" t="n">
        <v>0</v>
      </c>
      <c r="AV18" s="7" t="n">
        <v>0</v>
      </c>
      <c r="AW18" s="7" t="n">
        <v>0</v>
      </c>
      <c r="AX18" s="7" t="n">
        <v>10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2185.985781249999</v>
      </c>
      <c r="BQ18" s="7">
        <f>BO18/30*30</f>
        <v/>
      </c>
      <c r="BR18" s="7">
        <f>IFERROR(BL18/BE18,0)</f>
        <v/>
      </c>
    </row>
    <row r="19">
      <c r="A19" s="6" t="n">
        <v>13</v>
      </c>
      <c r="B19" s="6" t="inlineStr">
        <is>
          <t>2026-01-02</t>
        </is>
      </c>
      <c r="C19" s="6" t="inlineStr">
        <is>
          <t>ПТ</t>
        </is>
      </c>
      <c r="D19" s="6" t="inlineStr">
        <is>
          <t>Ставертий Глеб Владимирович</t>
        </is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7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1645</v>
      </c>
      <c r="P19" s="7" t="n">
        <v>1</v>
      </c>
      <c r="Q19" s="7" t="n">
        <v>0</v>
      </c>
      <c r="R19" s="7" t="n">
        <v>0</v>
      </c>
      <c r="S19" s="7" t="n">
        <v>0</v>
      </c>
      <c r="T19" s="7" t="n">
        <v>7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4935</v>
      </c>
      <c r="Z19" s="7" t="n">
        <v>3</v>
      </c>
      <c r="AA19" s="7" t="n">
        <v>0</v>
      </c>
      <c r="AB19" s="7" t="n">
        <v>0</v>
      </c>
      <c r="AC19" s="7" t="n">
        <v>0</v>
      </c>
      <c r="AD19" s="7" t="n">
        <v>7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1645</v>
      </c>
      <c r="AJ19" s="7" t="n">
        <v>1</v>
      </c>
      <c r="AK19" s="7" t="n">
        <v>0</v>
      </c>
      <c r="AL19" s="7" t="n">
        <v>0</v>
      </c>
      <c r="AM19" s="7" t="n">
        <v>0</v>
      </c>
      <c r="AN19" s="7" t="n">
        <v>7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1004.451612903226</v>
      </c>
      <c r="BQ19" s="7">
        <f>BO19/30*30</f>
        <v/>
      </c>
      <c r="BR19" s="7">
        <f>IFERROR(BL19/BE19,0)</f>
        <v/>
      </c>
    </row>
    <row r="20">
      <c r="A20" s="6" t="n">
        <v>14</v>
      </c>
      <c r="B20" s="6" t="inlineStr">
        <is>
          <t>2026-01-02</t>
        </is>
      </c>
      <c r="C20" s="6" t="inlineStr">
        <is>
          <t>ПТ</t>
        </is>
      </c>
      <c r="D20" s="6" t="inlineStr">
        <is>
          <t>Терехин Андрей Владимирович</t>
        </is>
      </c>
      <c r="E20" s="7" t="n">
        <v>11782.38</v>
      </c>
      <c r="F20" s="7" t="n">
        <v>7</v>
      </c>
      <c r="G20" s="7" t="n">
        <v>0</v>
      </c>
      <c r="H20" s="7" t="n">
        <v>0</v>
      </c>
      <c r="I20" s="7" t="n">
        <v>2</v>
      </c>
      <c r="J20" s="7" t="n">
        <v>13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19625.12</v>
      </c>
      <c r="P20" s="7" t="n">
        <v>10</v>
      </c>
      <c r="Q20" s="7" t="n">
        <v>0</v>
      </c>
      <c r="R20" s="7" t="n">
        <v>0</v>
      </c>
      <c r="S20" s="7" t="n">
        <v>1</v>
      </c>
      <c r="T20" s="7" t="n">
        <v>13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15969.25</v>
      </c>
      <c r="Z20" s="7" t="n">
        <v>8</v>
      </c>
      <c r="AA20" s="7" t="n">
        <v>0</v>
      </c>
      <c r="AB20" s="7" t="n">
        <v>0</v>
      </c>
      <c r="AC20" s="7" t="n">
        <v>0</v>
      </c>
      <c r="AD20" s="7" t="n">
        <v>13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19646.88</v>
      </c>
      <c r="AJ20" s="7" t="n">
        <v>10</v>
      </c>
      <c r="AK20" s="7" t="n">
        <v>0</v>
      </c>
      <c r="AL20" s="7" t="n">
        <v>0</v>
      </c>
      <c r="AM20" s="7" t="n">
        <v>0</v>
      </c>
      <c r="AN20" s="7" t="n">
        <v>13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3899</v>
      </c>
      <c r="AT20" s="7" t="n">
        <v>2</v>
      </c>
      <c r="AU20" s="7" t="n">
        <v>0</v>
      </c>
      <c r="AV20" s="7" t="n">
        <v>0</v>
      </c>
      <c r="AW20" s="7" t="n">
        <v>0</v>
      </c>
      <c r="AX20" s="7" t="n">
        <v>4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1819.508</v>
      </c>
      <c r="BQ20" s="7">
        <f>BO20/30*30</f>
        <v/>
      </c>
      <c r="BR20" s="7">
        <f>IFERROR(BL20/BE20,0)</f>
        <v/>
      </c>
    </row>
    <row r="21">
      <c r="A21" s="6" t="n">
        <v>15</v>
      </c>
      <c r="B21" s="6" t="inlineStr">
        <is>
          <t>2026-03-31</t>
        </is>
      </c>
      <c r="C21" s="6" t="inlineStr">
        <is>
          <t>ПТ</t>
        </is>
      </c>
      <c r="D21" s="6" t="inlineStr">
        <is>
          <t>Шамхалов Мурад Камилевич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1</v>
      </c>
      <c r="J21" s="7" t="n">
        <v>5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4664.25</v>
      </c>
      <c r="P21" s="7" t="n">
        <v>3</v>
      </c>
      <c r="Q21" s="7" t="n">
        <v>0</v>
      </c>
      <c r="R21" s="7" t="n">
        <v>0</v>
      </c>
      <c r="S21" s="7" t="n">
        <v>3</v>
      </c>
      <c r="T21" s="7" t="n">
        <v>5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7773.75</v>
      </c>
      <c r="Z21" s="7" t="n">
        <v>5</v>
      </c>
      <c r="AA21" s="7" t="n">
        <v>0</v>
      </c>
      <c r="AB21" s="7" t="n">
        <v>0</v>
      </c>
      <c r="AC21" s="7" t="n">
        <v>2</v>
      </c>
      <c r="AD21" s="7" t="n">
        <v>5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4664.25</v>
      </c>
      <c r="AJ21" s="7" t="n">
        <v>3</v>
      </c>
      <c r="AK21" s="7" t="n">
        <v>0</v>
      </c>
      <c r="AL21" s="7" t="n">
        <v>0</v>
      </c>
      <c r="AM21" s="7" t="n">
        <v>1</v>
      </c>
      <c r="AN21" s="7" t="n">
        <v>5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1727.5</v>
      </c>
      <c r="AT21" s="7" t="n">
        <v>1</v>
      </c>
      <c r="AU21" s="7" t="n">
        <v>0</v>
      </c>
      <c r="AV21" s="7" t="n">
        <v>0</v>
      </c>
      <c r="AW21" s="7" t="n">
        <v>0</v>
      </c>
      <c r="AX21" s="7" t="n">
        <v>1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989.4736842105264</v>
      </c>
      <c r="BQ21" s="7">
        <f>BO21/30*30</f>
        <v/>
      </c>
      <c r="BR21" s="7">
        <f>IFERROR(BL21/BE21,0)</f>
        <v/>
      </c>
    </row>
    <row r="22">
      <c r="A22" s="6" t="n">
        <v>16</v>
      </c>
      <c r="B22" s="6" t="inlineStr">
        <is>
          <t>2024-02-05</t>
        </is>
      </c>
      <c r="C22" s="6" t="inlineStr">
        <is>
          <t>МТ</t>
        </is>
      </c>
      <c r="D22" s="6" t="inlineStr">
        <is>
          <t>Шангов Павел Михайлович</t>
        </is>
      </c>
      <c r="E22" s="7" t="n">
        <v>31237.75</v>
      </c>
      <c r="F22" s="7" t="n">
        <v>16</v>
      </c>
      <c r="G22" s="7" t="n">
        <v>9520</v>
      </c>
      <c r="H22" s="7" t="n">
        <v>8</v>
      </c>
      <c r="I22" s="7" t="n">
        <v>0</v>
      </c>
      <c r="J22" s="7" t="n">
        <v>29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21946</v>
      </c>
      <c r="P22" s="7" t="n">
        <v>11</v>
      </c>
      <c r="Q22" s="7" t="n">
        <v>7140</v>
      </c>
      <c r="R22" s="7" t="n">
        <v>6</v>
      </c>
      <c r="S22" s="7" t="n">
        <v>2</v>
      </c>
      <c r="T22" s="7" t="n">
        <v>29</v>
      </c>
      <c r="U22" s="7">
        <f>ROUND(T22*BP22/100,0)*100</f>
        <v/>
      </c>
      <c r="V22" s="7" t="n">
        <v>0</v>
      </c>
      <c r="W22" s="7">
        <f>O22-U22</f>
        <v/>
      </c>
      <c r="X22" s="7" t="n">
        <v>1</v>
      </c>
      <c r="Y22" s="7" t="n">
        <v>45054.37</v>
      </c>
      <c r="Z22" s="7" t="n">
        <v>23</v>
      </c>
      <c r="AA22" s="7" t="n">
        <v>8330</v>
      </c>
      <c r="AB22" s="7" t="n">
        <v>7</v>
      </c>
      <c r="AC22" s="7" t="n">
        <v>2</v>
      </c>
      <c r="AD22" s="7" t="n">
        <v>29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31125.75</v>
      </c>
      <c r="AJ22" s="7" t="n">
        <v>16</v>
      </c>
      <c r="AK22" s="7" t="n">
        <v>8330</v>
      </c>
      <c r="AL22" s="7" t="n">
        <v>7</v>
      </c>
      <c r="AM22" s="7" t="n">
        <v>0</v>
      </c>
      <c r="AN22" s="7" t="n">
        <v>29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1</v>
      </c>
      <c r="AS22" s="7" t="n">
        <v>10229</v>
      </c>
      <c r="AT22" s="7" t="n">
        <v>5</v>
      </c>
      <c r="AU22" s="7" t="n">
        <v>3570</v>
      </c>
      <c r="AV22" s="7" t="n">
        <v>3</v>
      </c>
      <c r="AW22" s="7" t="n">
        <v>0</v>
      </c>
      <c r="AX22" s="7" t="n">
        <v>8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1781.830170940171</v>
      </c>
      <c r="BQ22" s="7">
        <f>BO22/30*30</f>
        <v/>
      </c>
      <c r="BR22" s="7">
        <f>IFERROR(BL22/BE22,0)</f>
        <v/>
      </c>
    </row>
    <row r="23">
      <c r="A23" s="8" t="n"/>
      <c r="B23" s="8" t="n"/>
      <c r="C23" s="8" t="n"/>
      <c r="D23" s="8" t="inlineStr">
        <is>
          <t>Итого ТЗ</t>
        </is>
      </c>
      <c r="E23" s="9">
        <f>SUM(E7:E22)</f>
        <v/>
      </c>
      <c r="F23" s="9">
        <f>SUM(F7:F22)</f>
        <v/>
      </c>
      <c r="G23" s="9">
        <f>SUM(G7:G22)</f>
        <v/>
      </c>
      <c r="H23" s="9">
        <f>SUM(H7:H22)</f>
        <v/>
      </c>
      <c r="I23" s="9">
        <f>SUM(I7:I22)</f>
        <v/>
      </c>
      <c r="J23" s="9">
        <f>SUM(J7:J22)</f>
        <v/>
      </c>
      <c r="K23" s="9">
        <f>SUM(K7:K22)</f>
        <v/>
      </c>
      <c r="L23" s="9">
        <f>SUM(L7:L22)</f>
        <v/>
      </c>
      <c r="M23" s="9">
        <f>SUM(M7:M22)</f>
        <v/>
      </c>
      <c r="N23" s="9">
        <f>SUM(N7:N22)</f>
        <v/>
      </c>
      <c r="O23" s="9">
        <f>SUM(O7:O22)</f>
        <v/>
      </c>
      <c r="P23" s="9">
        <f>SUM(P7:P22)</f>
        <v/>
      </c>
      <c r="Q23" s="9">
        <f>SUM(Q7:Q22)</f>
        <v/>
      </c>
      <c r="R23" s="9">
        <f>SUM(R7:R22)</f>
        <v/>
      </c>
      <c r="S23" s="9">
        <f>SUM(S7:S22)</f>
        <v/>
      </c>
      <c r="T23" s="9">
        <f>SUM(T7:T22)</f>
        <v/>
      </c>
      <c r="U23" s="9">
        <f>SUM(U7:U22)</f>
        <v/>
      </c>
      <c r="V23" s="9">
        <f>SUM(V7:V22)</f>
        <v/>
      </c>
      <c r="W23" s="9">
        <f>SUM(W7:W22)</f>
        <v/>
      </c>
      <c r="X23" s="9">
        <f>SUM(X7:X22)</f>
        <v/>
      </c>
      <c r="Y23" s="9">
        <f>SUM(Y7:Y22)</f>
        <v/>
      </c>
      <c r="Z23" s="9">
        <f>SUM(Z7:Z22)</f>
        <v/>
      </c>
      <c r="AA23" s="9">
        <f>SUM(AA7:AA22)</f>
        <v/>
      </c>
      <c r="AB23" s="9">
        <f>SUM(AB7:AB22)</f>
        <v/>
      </c>
      <c r="AC23" s="9">
        <f>SUM(AC7:AC22)</f>
        <v/>
      </c>
      <c r="AD23" s="9">
        <f>SUM(AD7:AD22)</f>
        <v/>
      </c>
      <c r="AE23" s="9">
        <f>SUM(AE7:AE22)</f>
        <v/>
      </c>
      <c r="AF23" s="9">
        <f>SUM(AF7:AF22)</f>
        <v/>
      </c>
      <c r="AG23" s="9">
        <f>SUM(AG7:AG22)</f>
        <v/>
      </c>
      <c r="AH23" s="9">
        <f>SUM(AH7:AH22)</f>
        <v/>
      </c>
      <c r="AI23" s="9">
        <f>SUM(AI7:AI22)</f>
        <v/>
      </c>
      <c r="AJ23" s="9">
        <f>SUM(AJ7:AJ22)</f>
        <v/>
      </c>
      <c r="AK23" s="9">
        <f>SUM(AK7:AK22)</f>
        <v/>
      </c>
      <c r="AL23" s="9">
        <f>SUM(AL7:AL22)</f>
        <v/>
      </c>
      <c r="AM23" s="9">
        <f>SUM(AM7:AM22)</f>
        <v/>
      </c>
      <c r="AN23" s="9">
        <f>SUM(AN7:AN22)</f>
        <v/>
      </c>
      <c r="AO23" s="9">
        <f>SUM(AO7:AO22)</f>
        <v/>
      </c>
      <c r="AP23" s="9">
        <f>SUM(AP7:AP22)</f>
        <v/>
      </c>
      <c r="AQ23" s="9">
        <f>SUM(AQ7:AQ22)</f>
        <v/>
      </c>
      <c r="AR23" s="9">
        <f>SUM(AR7:AR22)</f>
        <v/>
      </c>
      <c r="AS23" s="9">
        <f>SUM(AS7:AS22)</f>
        <v/>
      </c>
      <c r="AT23" s="9">
        <f>SUM(AT7:AT22)</f>
        <v/>
      </c>
      <c r="AU23" s="9">
        <f>SUM(AU7:AU22)</f>
        <v/>
      </c>
      <c r="AV23" s="9">
        <f>SUM(AV7:AV22)</f>
        <v/>
      </c>
      <c r="AW23" s="9">
        <f>SUM(AW7:AW22)</f>
        <v/>
      </c>
      <c r="AX23" s="9">
        <f>SUM(AX7:AX22)</f>
        <v/>
      </c>
      <c r="AY23" s="9">
        <f>SUM(AY7:AY22)</f>
        <v/>
      </c>
      <c r="AZ23" s="9">
        <f>SUM(AZ7:AZ22)</f>
        <v/>
      </c>
      <c r="BA23" s="9">
        <f>SUM(BA7:BA22)</f>
        <v/>
      </c>
      <c r="BB23" s="9">
        <f>SUM(BB7:BB22)</f>
        <v/>
      </c>
      <c r="BC23" s="9">
        <f>SUM(BC7:BC22)</f>
        <v/>
      </c>
      <c r="BD23" s="9">
        <f>SUM(BD7:BD22)</f>
        <v/>
      </c>
      <c r="BE23" s="9">
        <f>SUM(BE7:BE22)</f>
        <v/>
      </c>
      <c r="BF23" s="9">
        <f>SUM(BF7:BF22)</f>
        <v/>
      </c>
      <c r="BG23" s="9">
        <f>SUM(BG7:BG22)</f>
        <v/>
      </c>
      <c r="BH23" s="9">
        <f>SUM(BH7:BH22)</f>
        <v/>
      </c>
      <c r="BI23" s="9">
        <f>SUM(BI7:BI22)</f>
        <v/>
      </c>
      <c r="BJ23" s="9">
        <f>SUM(BJ7:BJ22)</f>
        <v/>
      </c>
      <c r="BK23" s="9">
        <f>SUM(BK7:BK22)</f>
        <v/>
      </c>
      <c r="BL23" s="9">
        <f>SUM(BL7:BL22)</f>
        <v/>
      </c>
      <c r="BM23" s="9">
        <f>SUM(BM7:BM22)</f>
        <v/>
      </c>
      <c r="BN23" s="9">
        <f>SUM(BN7:BN22)</f>
        <v/>
      </c>
      <c r="BO23" s="9">
        <f>SUM(BO7:BO22)</f>
        <v/>
      </c>
      <c r="BP23" s="9">
        <f>IFERROR(BK23/BD23,0)</f>
        <v/>
      </c>
      <c r="BQ23" s="9">
        <f>BO23/30*30</f>
        <v/>
      </c>
      <c r="BR23" s="9">
        <f>IFERROR(BL23/BE23,0)</f>
        <v/>
      </c>
    </row>
    <row r="25">
      <c r="A25" s="5" t="n"/>
      <c r="B25" s="5" t="n"/>
      <c r="C25" s="5" t="n"/>
      <c r="D25" s="5" t="inlineStr">
        <is>
          <t>ГРУППОВЫЕ ПРОГРАММЫ</t>
        </is>
      </c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  <c r="BF25" s="5" t="n"/>
      <c r="BG25" s="5" t="n"/>
      <c r="BH25" s="5" t="n"/>
      <c r="BI25" s="5" t="n"/>
      <c r="BJ25" s="5" t="n"/>
      <c r="BK25" s="5" t="n"/>
      <c r="BL25" s="5" t="n"/>
      <c r="BM25" s="5" t="n"/>
      <c r="BN25" s="5" t="n"/>
      <c r="BO25" s="5" t="n"/>
      <c r="BP25" s="5" t="n"/>
      <c r="BQ25" s="5" t="n"/>
      <c r="BR25" s="5" t="n"/>
    </row>
    <row r="26">
      <c r="A26" s="4" t="inlineStr">
        <is>
          <t>№</t>
        </is>
      </c>
      <c r="B26" s="4" t="inlineStr">
        <is>
          <t>Дата начала</t>
        </is>
      </c>
      <c r="C26" s="4" t="inlineStr">
        <is>
          <t>Статус</t>
        </is>
      </c>
      <c r="D26" s="4" t="inlineStr">
        <is>
          <t>ФИО</t>
        </is>
      </c>
      <c r="E26" s="4" t="inlineStr">
        <is>
          <t>Факт $ из 1С</t>
        </is>
      </c>
      <c r="F26" s="4" t="inlineStr">
        <is>
          <t>Факт ПТ</t>
        </is>
      </c>
      <c r="G26" s="4" t="inlineStr">
        <is>
          <t>Факт $ МГ/секции</t>
        </is>
      </c>
      <c r="H26" s="4" t="inlineStr">
        <is>
          <t>Факт МГ/секции</t>
        </is>
      </c>
      <c r="I26" s="4" t="inlineStr">
        <is>
          <t>Факт ВПТ</t>
        </is>
      </c>
      <c r="J26" s="4" t="inlineStr">
        <is>
          <t>Тех. задание ПТ</t>
        </is>
      </c>
      <c r="K26" s="4" t="inlineStr">
        <is>
          <t>Тех задание $</t>
        </is>
      </c>
      <c r="L26" s="4" t="inlineStr">
        <is>
          <t>Тех. задание ВПТ</t>
        </is>
      </c>
      <c r="M26" s="4" t="inlineStr">
        <is>
          <t>Разница ПТ $</t>
        </is>
      </c>
      <c r="N26" s="4" t="inlineStr">
        <is>
          <t>Факт СПЛИТ</t>
        </is>
      </c>
      <c r="O26" s="4" t="inlineStr">
        <is>
          <t>Факт $ из 1С</t>
        </is>
      </c>
      <c r="P26" s="4" t="inlineStr">
        <is>
          <t>Факт ПТ</t>
        </is>
      </c>
      <c r="Q26" s="4" t="inlineStr">
        <is>
          <t>Факт $ МГ/секции</t>
        </is>
      </c>
      <c r="R26" s="4" t="inlineStr">
        <is>
          <t>Факт МГ/секции</t>
        </is>
      </c>
      <c r="S26" s="4" t="inlineStr">
        <is>
          <t>Факт ВПТ</t>
        </is>
      </c>
      <c r="T26" s="4" t="inlineStr">
        <is>
          <t>Тех. задание ПТ</t>
        </is>
      </c>
      <c r="U26" s="4" t="inlineStr">
        <is>
          <t>Тех задание $</t>
        </is>
      </c>
      <c r="V26" s="4" t="inlineStr">
        <is>
          <t>Тех. задание ВПТ</t>
        </is>
      </c>
      <c r="W26" s="4" t="inlineStr">
        <is>
          <t>Разница ПТ $</t>
        </is>
      </c>
      <c r="X26" s="4" t="inlineStr">
        <is>
          <t>Факт СПЛИТ</t>
        </is>
      </c>
      <c r="Y26" s="4" t="inlineStr">
        <is>
          <t>Факт $ из 1С</t>
        </is>
      </c>
      <c r="Z26" s="4" t="inlineStr">
        <is>
          <t>Факт ПТ</t>
        </is>
      </c>
      <c r="AA26" s="4" t="inlineStr">
        <is>
          <t>Факт $ МГ/секции</t>
        </is>
      </c>
      <c r="AB26" s="4" t="inlineStr">
        <is>
          <t>Факт МГ/секции</t>
        </is>
      </c>
      <c r="AC26" s="4" t="inlineStr">
        <is>
          <t>Факт ВПТ</t>
        </is>
      </c>
      <c r="AD26" s="4" t="inlineStr">
        <is>
          <t>Тех. задание ПТ</t>
        </is>
      </c>
      <c r="AE26" s="4" t="inlineStr">
        <is>
          <t>Тех задание $</t>
        </is>
      </c>
      <c r="AF26" s="4" t="inlineStr">
        <is>
          <t>Тех. задание ВПТ</t>
        </is>
      </c>
      <c r="AG26" s="4" t="inlineStr">
        <is>
          <t>Разница ПТ $</t>
        </is>
      </c>
      <c r="AH26" s="4" t="inlineStr">
        <is>
          <t>Факт СПЛИТ</t>
        </is>
      </c>
      <c r="AI26" s="4" t="inlineStr">
        <is>
          <t>Факт $ из 1С</t>
        </is>
      </c>
      <c r="AJ26" s="4" t="inlineStr">
        <is>
          <t>Факт ПТ</t>
        </is>
      </c>
      <c r="AK26" s="4" t="inlineStr">
        <is>
          <t>Факт $ МГ/секции</t>
        </is>
      </c>
      <c r="AL26" s="4" t="inlineStr">
        <is>
          <t>Факт МГ/секции</t>
        </is>
      </c>
      <c r="AM26" s="4" t="inlineStr">
        <is>
          <t>Факт ВПТ</t>
        </is>
      </c>
      <c r="AN26" s="4" t="inlineStr">
        <is>
          <t>Тех. задание ПТ</t>
        </is>
      </c>
      <c r="AO26" s="4" t="inlineStr">
        <is>
          <t>Тех задание $</t>
        </is>
      </c>
      <c r="AP26" s="4" t="inlineStr">
        <is>
          <t>Тех. задание ВПТ</t>
        </is>
      </c>
      <c r="AQ26" s="4" t="inlineStr">
        <is>
          <t>Разница ПТ $</t>
        </is>
      </c>
      <c r="AR26" s="4" t="inlineStr">
        <is>
          <t>Факт СПЛИТ</t>
        </is>
      </c>
      <c r="AS26" s="4" t="inlineStr">
        <is>
          <t>Факт $ из 1С</t>
        </is>
      </c>
      <c r="AT26" s="4" t="inlineStr">
        <is>
          <t>Факт ПТ</t>
        </is>
      </c>
      <c r="AU26" s="4" t="inlineStr">
        <is>
          <t>Факт $ МГ/секции</t>
        </is>
      </c>
      <c r="AV26" s="4" t="inlineStr">
        <is>
          <t>Факт МГ/секции</t>
        </is>
      </c>
      <c r="AW26" s="4" t="inlineStr">
        <is>
          <t>Факт ВПТ</t>
        </is>
      </c>
      <c r="AX26" s="4" t="inlineStr">
        <is>
          <t>Тех. задание ПТ</t>
        </is>
      </c>
      <c r="AY26" s="4" t="inlineStr">
        <is>
          <t>Тех задание $</t>
        </is>
      </c>
      <c r="AZ26" s="4" t="inlineStr">
        <is>
          <t>Тех. задание ВПТ</t>
        </is>
      </c>
      <c r="BA26" s="4" t="inlineStr">
        <is>
          <t>Разница ПТ $</t>
        </is>
      </c>
      <c r="BB26" s="4" t="inlineStr">
        <is>
          <t>Факт СПЛИТ</t>
        </is>
      </c>
      <c r="BC26" s="4" t="inlineStr"/>
      <c r="BD26" s="4" t="inlineStr">
        <is>
          <t>Тех. задание ПТ</t>
        </is>
      </c>
      <c r="BE26" s="4" t="inlineStr">
        <is>
          <t>Факт ПТ</t>
        </is>
      </c>
      <c r="BF26" s="4" t="inlineStr">
        <is>
          <t>Факт СПЛИТ</t>
        </is>
      </c>
      <c r="BG26" s="4" t="inlineStr">
        <is>
          <t>Тех. задание ВПТ</t>
        </is>
      </c>
      <c r="BH26" s="4" t="inlineStr">
        <is>
          <t>Факт ВПТ</t>
        </is>
      </c>
      <c r="BI26" s="4" t="inlineStr">
        <is>
          <t>Тех. задание</t>
        </is>
      </c>
      <c r="BJ26" s="4" t="inlineStr">
        <is>
          <t>Факт</t>
        </is>
      </c>
      <c r="BK26" s="4" t="inlineStr">
        <is>
          <t>Тех задание $</t>
        </is>
      </c>
      <c r="BL26" s="4" t="inlineStr">
        <is>
          <t>Факт ПТ 1С $</t>
        </is>
      </c>
      <c r="BM26" s="4" t="inlineStr">
        <is>
          <t>Факт МГ/секции 1С $</t>
        </is>
      </c>
      <c r="BN26" s="4" t="inlineStr">
        <is>
          <t>Прочие услуги $</t>
        </is>
      </c>
      <c r="BO26" s="4" t="inlineStr">
        <is>
          <t>Факт общий $</t>
        </is>
      </c>
      <c r="BP26" s="4" t="inlineStr">
        <is>
          <t>Средняя стоимость ПТ прошлого месяца $</t>
        </is>
      </c>
      <c r="BQ26" s="4" t="inlineStr">
        <is>
          <t>Ранрейт $</t>
        </is>
      </c>
      <c r="BR26" s="4" t="inlineStr">
        <is>
          <t>Средняя стоимость ПТ на новый месяц</t>
        </is>
      </c>
    </row>
    <row r="27">
      <c r="A27" s="6" t="n">
        <v>17</v>
      </c>
      <c r="B27" s="6" t="inlineStr">
        <is>
          <t>2026-01-02</t>
        </is>
      </c>
      <c r="C27" s="6" t="inlineStr">
        <is>
          <t>ПТ</t>
        </is>
      </c>
      <c r="D27" s="6" t="inlineStr">
        <is>
          <t>Володина Ирина Анатольевна</t>
        </is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0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0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0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0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2025-09-22</t>
        </is>
      </c>
      <c r="C28" s="6" t="inlineStr">
        <is>
          <t>ПТ</t>
        </is>
      </c>
      <c r="D28" s="6" t="inlineStr">
        <is>
          <t>Емельянова Юлия Витальевна</t>
        </is>
      </c>
      <c r="E28" s="7" t="n">
        <v>11677.75</v>
      </c>
      <c r="F28" s="7" t="n">
        <v>7</v>
      </c>
      <c r="G28" s="7" t="n">
        <v>2060</v>
      </c>
      <c r="H28" s="7" t="n">
        <v>2</v>
      </c>
      <c r="I28" s="7" t="n">
        <v>1</v>
      </c>
      <c r="J28" s="7" t="n">
        <v>10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8800</v>
      </c>
      <c r="P28" s="7" t="n">
        <v>5</v>
      </c>
      <c r="Q28" s="7" t="n">
        <v>2060</v>
      </c>
      <c r="R28" s="7" t="n">
        <v>2</v>
      </c>
      <c r="S28" s="7" t="n">
        <v>2</v>
      </c>
      <c r="T28" s="7" t="n">
        <v>10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15630.5</v>
      </c>
      <c r="Z28" s="7" t="n">
        <v>9</v>
      </c>
      <c r="AA28" s="7" t="n">
        <v>1030</v>
      </c>
      <c r="AB28" s="7" t="n">
        <v>1</v>
      </c>
      <c r="AC28" s="7" t="n">
        <v>6</v>
      </c>
      <c r="AD28" s="7" t="n">
        <v>10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10285.5</v>
      </c>
      <c r="AJ28" s="7" t="n">
        <v>8</v>
      </c>
      <c r="AK28" s="7" t="n">
        <v>0</v>
      </c>
      <c r="AL28" s="7" t="n">
        <v>0</v>
      </c>
      <c r="AM28" s="7" t="n">
        <v>1</v>
      </c>
      <c r="AN28" s="7" t="n">
        <v>10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6951.5</v>
      </c>
      <c r="AT28" s="7" t="n">
        <v>4</v>
      </c>
      <c r="AU28" s="7" t="n">
        <v>1030</v>
      </c>
      <c r="AV28" s="7" t="n">
        <v>1</v>
      </c>
      <c r="AW28" s="7" t="n">
        <v>0</v>
      </c>
      <c r="AX28" s="7" t="n">
        <v>3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1579.035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2017-01-14</t>
        </is>
      </c>
      <c r="C29" s="6" t="inlineStr">
        <is>
          <t>ТВК</t>
        </is>
      </c>
      <c r="D29" s="6" t="inlineStr">
        <is>
          <t>Панкова Ксения Евгеньевна</t>
        </is>
      </c>
      <c r="E29" s="7" t="n">
        <v>40680.28</v>
      </c>
      <c r="F29" s="7" t="n">
        <v>18</v>
      </c>
      <c r="G29" s="7" t="n">
        <v>24925</v>
      </c>
      <c r="H29" s="7" t="n">
        <v>21</v>
      </c>
      <c r="I29" s="7" t="n">
        <v>0</v>
      </c>
      <c r="J29" s="7" t="n">
        <v>33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28322.91</v>
      </c>
      <c r="P29" s="7" t="n">
        <v>14</v>
      </c>
      <c r="Q29" s="7" t="n">
        <v>22387.5</v>
      </c>
      <c r="R29" s="7" t="n">
        <v>19</v>
      </c>
      <c r="S29" s="7" t="n">
        <v>1</v>
      </c>
      <c r="T29" s="7" t="n">
        <v>33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41310.75</v>
      </c>
      <c r="Z29" s="7" t="n">
        <v>18</v>
      </c>
      <c r="AA29" s="7" t="n">
        <v>23162.5</v>
      </c>
      <c r="AB29" s="7" t="n">
        <v>20</v>
      </c>
      <c r="AC29" s="7" t="n">
        <v>1</v>
      </c>
      <c r="AD29" s="7" t="n">
        <v>33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33830.75</v>
      </c>
      <c r="AJ29" s="7" t="n">
        <v>15</v>
      </c>
      <c r="AK29" s="7" t="n">
        <v>14760</v>
      </c>
      <c r="AL29" s="7" t="n">
        <v>12</v>
      </c>
      <c r="AM29" s="7" t="n">
        <v>0</v>
      </c>
      <c r="AN29" s="7" t="n">
        <v>33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18041.63</v>
      </c>
      <c r="AT29" s="7" t="n">
        <v>8</v>
      </c>
      <c r="AU29" s="7" t="n">
        <v>5352.5</v>
      </c>
      <c r="AV29" s="7" t="n">
        <v>5</v>
      </c>
      <c r="AW29" s="7" t="n">
        <v>0</v>
      </c>
      <c r="AX29" s="7" t="n">
        <v>10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1730.415655172414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2025-04-01</t>
        </is>
      </c>
      <c r="C30" s="6" t="inlineStr">
        <is>
          <t>МТ</t>
        </is>
      </c>
      <c r="D30" s="6" t="inlineStr">
        <is>
          <t>Петрова Анастасия Сергеевна</t>
        </is>
      </c>
      <c r="E30" s="7" t="n">
        <v>18126</v>
      </c>
      <c r="F30" s="7" t="n">
        <v>11</v>
      </c>
      <c r="G30" s="7" t="n">
        <v>23667.75</v>
      </c>
      <c r="H30" s="7" t="n">
        <v>18</v>
      </c>
      <c r="I30" s="7" t="n">
        <v>0</v>
      </c>
      <c r="J30" s="7" t="n">
        <v>32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25912</v>
      </c>
      <c r="P30" s="7" t="n">
        <v>16</v>
      </c>
      <c r="Q30" s="7" t="n">
        <v>27415.5</v>
      </c>
      <c r="R30" s="7" t="n">
        <v>20</v>
      </c>
      <c r="S30" s="7" t="n">
        <v>0</v>
      </c>
      <c r="T30" s="7" t="n">
        <v>32</v>
      </c>
      <c r="U30" s="7">
        <f>ROUND(T30*BP30/100,0)*100</f>
        <v/>
      </c>
      <c r="V30" s="7" t="n">
        <v>0</v>
      </c>
      <c r="W30" s="7">
        <f>O30-U30</f>
        <v/>
      </c>
      <c r="X30" s="7" t="n">
        <v>3</v>
      </c>
      <c r="Y30" s="7" t="n">
        <v>30850</v>
      </c>
      <c r="Z30" s="7" t="n">
        <v>18</v>
      </c>
      <c r="AA30" s="7" t="n">
        <v>35920.5</v>
      </c>
      <c r="AB30" s="7" t="n">
        <v>27</v>
      </c>
      <c r="AC30" s="7" t="n">
        <v>0</v>
      </c>
      <c r="AD30" s="7" t="n">
        <v>32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1</v>
      </c>
      <c r="AI30" s="7" t="n">
        <v>15146</v>
      </c>
      <c r="AJ30" s="7" t="n">
        <v>8</v>
      </c>
      <c r="AK30" s="7" t="n">
        <v>15856.5</v>
      </c>
      <c r="AL30" s="7" t="n">
        <v>12</v>
      </c>
      <c r="AM30" s="7" t="n">
        <v>0</v>
      </c>
      <c r="AN30" s="7" t="n">
        <v>32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8904.5</v>
      </c>
      <c r="AT30" s="7" t="n">
        <v>5</v>
      </c>
      <c r="AU30" s="7" t="n">
        <v>10565</v>
      </c>
      <c r="AV30" s="7" t="n">
        <v>9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1433.484126984127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2024-05-01</t>
        </is>
      </c>
      <c r="C31" s="6" t="inlineStr">
        <is>
          <t>МТ</t>
        </is>
      </c>
      <c r="D31" s="6" t="inlineStr">
        <is>
          <t>Попова Яна Юрьевна</t>
        </is>
      </c>
      <c r="E31" s="7" t="n">
        <v>28540</v>
      </c>
      <c r="F31" s="7" t="n">
        <v>14</v>
      </c>
      <c r="G31" s="7" t="n">
        <v>0</v>
      </c>
      <c r="H31" s="7" t="n">
        <v>0</v>
      </c>
      <c r="I31" s="7" t="n">
        <v>0</v>
      </c>
      <c r="J31" s="7" t="n">
        <v>14</v>
      </c>
      <c r="K31" s="7">
        <f>ROUND(J31*BP31/100,0)*100</f>
        <v/>
      </c>
      <c r="L31" s="7" t="n">
        <v>0</v>
      </c>
      <c r="M31" s="7">
        <f>E31-K31</f>
        <v/>
      </c>
      <c r="N31" s="7" t="n">
        <v>1</v>
      </c>
      <c r="O31" s="7" t="n">
        <v>22604.5</v>
      </c>
      <c r="P31" s="7" t="n">
        <v>11</v>
      </c>
      <c r="Q31" s="7" t="n">
        <v>0</v>
      </c>
      <c r="R31" s="7" t="n">
        <v>0</v>
      </c>
      <c r="S31" s="7" t="n">
        <v>2</v>
      </c>
      <c r="T31" s="7" t="n">
        <v>14</v>
      </c>
      <c r="U31" s="7">
        <f>ROUND(T31*BP31/100,0)*100</f>
        <v/>
      </c>
      <c r="V31" s="7" t="n">
        <v>0</v>
      </c>
      <c r="W31" s="7">
        <f>O31-U31</f>
        <v/>
      </c>
      <c r="X31" s="7" t="n">
        <v>3</v>
      </c>
      <c r="Y31" s="7" t="n">
        <v>18290.75</v>
      </c>
      <c r="Z31" s="7" t="n">
        <v>9</v>
      </c>
      <c r="AA31" s="7" t="n">
        <v>0</v>
      </c>
      <c r="AB31" s="7" t="n">
        <v>0</v>
      </c>
      <c r="AC31" s="7" t="n">
        <v>1</v>
      </c>
      <c r="AD31" s="7" t="n">
        <v>14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2</v>
      </c>
      <c r="AI31" s="7" t="n">
        <v>35400.59</v>
      </c>
      <c r="AJ31" s="7" t="n">
        <v>17</v>
      </c>
      <c r="AK31" s="7" t="n">
        <v>0</v>
      </c>
      <c r="AL31" s="7" t="n">
        <v>0</v>
      </c>
      <c r="AM31" s="7" t="n">
        <v>0</v>
      </c>
      <c r="AN31" s="7" t="n">
        <v>14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2</v>
      </c>
      <c r="AS31" s="7" t="n">
        <v>12551.25</v>
      </c>
      <c r="AT31" s="7" t="n">
        <v>6</v>
      </c>
      <c r="AU31" s="7" t="n">
        <v>0</v>
      </c>
      <c r="AV31" s="7" t="n">
        <v>0</v>
      </c>
      <c r="AW31" s="7" t="n">
        <v>0</v>
      </c>
      <c r="AX31" s="7" t="n">
        <v>4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1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1986.110512820513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2018-10-12</t>
        </is>
      </c>
      <c r="C32" s="6" t="inlineStr">
        <is>
          <t>МТ</t>
        </is>
      </c>
      <c r="D32" s="6" t="inlineStr">
        <is>
          <t>Пронькина Елена Александровна</t>
        </is>
      </c>
      <c r="E32" s="7" t="n">
        <v>12681.3</v>
      </c>
      <c r="F32" s="7" t="n">
        <v>7</v>
      </c>
      <c r="G32" s="7" t="n">
        <v>0</v>
      </c>
      <c r="H32" s="7" t="n">
        <v>0</v>
      </c>
      <c r="I32" s="7" t="n">
        <v>0</v>
      </c>
      <c r="J32" s="7" t="n">
        <v>11</v>
      </c>
      <c r="K32" s="7">
        <f>ROUND(J32*BP32/100,0)*100</f>
        <v/>
      </c>
      <c r="L32" s="7" t="n">
        <v>0</v>
      </c>
      <c r="M32" s="7">
        <f>E32-K32</f>
        <v/>
      </c>
      <c r="N32" s="7" t="n">
        <v>2</v>
      </c>
      <c r="O32" s="7" t="n">
        <v>15945</v>
      </c>
      <c r="P32" s="7" t="n">
        <v>8</v>
      </c>
      <c r="Q32" s="7" t="n">
        <v>0</v>
      </c>
      <c r="R32" s="7" t="n">
        <v>0</v>
      </c>
      <c r="S32" s="7" t="n">
        <v>0</v>
      </c>
      <c r="T32" s="7" t="n">
        <v>11</v>
      </c>
      <c r="U32" s="7">
        <f>ROUND(T32*BP32/100,0)*100</f>
        <v/>
      </c>
      <c r="V32" s="7" t="n">
        <v>0</v>
      </c>
      <c r="W32" s="7">
        <f>O32-U32</f>
        <v/>
      </c>
      <c r="X32" s="7" t="n">
        <v>1</v>
      </c>
      <c r="Y32" s="7" t="n">
        <v>9703.5</v>
      </c>
      <c r="Z32" s="7" t="n">
        <v>6</v>
      </c>
      <c r="AA32" s="7" t="n">
        <v>850</v>
      </c>
      <c r="AB32" s="7" t="n">
        <v>1</v>
      </c>
      <c r="AC32" s="7" t="n">
        <v>0</v>
      </c>
      <c r="AD32" s="7" t="n">
        <v>11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3</v>
      </c>
      <c r="AI32" s="7" t="n">
        <v>14086</v>
      </c>
      <c r="AJ32" s="7" t="n">
        <v>7</v>
      </c>
      <c r="AK32" s="7" t="n">
        <v>1700</v>
      </c>
      <c r="AL32" s="7" t="n">
        <v>2</v>
      </c>
      <c r="AM32" s="7" t="n">
        <v>1</v>
      </c>
      <c r="AN32" s="7" t="n">
        <v>11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3</v>
      </c>
      <c r="AS32" s="7" t="n">
        <v>10208.75</v>
      </c>
      <c r="AT32" s="7" t="n">
        <v>5</v>
      </c>
      <c r="AU32" s="7" t="n">
        <v>0</v>
      </c>
      <c r="AV32" s="7" t="n">
        <v>0</v>
      </c>
      <c r="AW32" s="7" t="n">
        <v>0</v>
      </c>
      <c r="AX32" s="7" t="n">
        <v>3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1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2164.880952380952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2017-01-14</t>
        </is>
      </c>
      <c r="C33" s="6" t="inlineStr">
        <is>
          <t>МТ</t>
        </is>
      </c>
      <c r="D33" s="6" t="inlineStr">
        <is>
          <t>Редькина Анастасия Анатольевна</t>
        </is>
      </c>
      <c r="E33" s="7" t="n">
        <v>37906.25</v>
      </c>
      <c r="F33" s="7" t="n">
        <v>20</v>
      </c>
      <c r="G33" s="7" t="n">
        <v>9775</v>
      </c>
      <c r="H33" s="7" t="n">
        <v>10</v>
      </c>
      <c r="I33" s="7" t="n">
        <v>0</v>
      </c>
      <c r="J33" s="7" t="n">
        <v>25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38846.25</v>
      </c>
      <c r="P33" s="7" t="n">
        <v>21</v>
      </c>
      <c r="Q33" s="7" t="n">
        <v>3995</v>
      </c>
      <c r="R33" s="7" t="n">
        <v>4</v>
      </c>
      <c r="S33" s="7" t="n">
        <v>0</v>
      </c>
      <c r="T33" s="7" t="n">
        <v>25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35162.5</v>
      </c>
      <c r="Z33" s="7" t="n">
        <v>18</v>
      </c>
      <c r="AA33" s="7" t="n">
        <v>4845</v>
      </c>
      <c r="AB33" s="7" t="n">
        <v>5</v>
      </c>
      <c r="AC33" s="7" t="n">
        <v>0</v>
      </c>
      <c r="AD33" s="7" t="n">
        <v>25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31924.25</v>
      </c>
      <c r="AJ33" s="7" t="n">
        <v>17</v>
      </c>
      <c r="AK33" s="7" t="n">
        <v>6290</v>
      </c>
      <c r="AL33" s="7" t="n">
        <v>7</v>
      </c>
      <c r="AM33" s="7" t="n">
        <v>0</v>
      </c>
      <c r="AN33" s="7" t="n">
        <v>25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10029</v>
      </c>
      <c r="AT33" s="7" t="n">
        <v>5</v>
      </c>
      <c r="AU33" s="7" t="n">
        <v>1190</v>
      </c>
      <c r="AV33" s="7" t="n">
        <v>1</v>
      </c>
      <c r="AW33" s="7" t="n">
        <v>0</v>
      </c>
      <c r="AX33" s="7" t="n">
        <v>7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1669.5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2024-09-01</t>
        </is>
      </c>
      <c r="C34" s="6" t="inlineStr">
        <is>
          <t>МТ</t>
        </is>
      </c>
      <c r="D34" s="6" t="inlineStr">
        <is>
          <t>Смирнова Валерия Евгеньевна</t>
        </is>
      </c>
      <c r="E34" s="7" t="n">
        <v>37581</v>
      </c>
      <c r="F34" s="7" t="n">
        <v>19</v>
      </c>
      <c r="G34" s="7" t="n">
        <v>1190</v>
      </c>
      <c r="H34" s="7" t="n">
        <v>1</v>
      </c>
      <c r="I34" s="7" t="n">
        <v>0</v>
      </c>
      <c r="J34" s="7" t="n">
        <v>23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42041.5</v>
      </c>
      <c r="P34" s="7" t="n">
        <v>21</v>
      </c>
      <c r="Q34" s="7" t="n">
        <v>1190</v>
      </c>
      <c r="R34" s="7" t="n">
        <v>1</v>
      </c>
      <c r="S34" s="7" t="n">
        <v>0</v>
      </c>
      <c r="T34" s="7" t="n">
        <v>23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30432.5</v>
      </c>
      <c r="Z34" s="7" t="n">
        <v>16</v>
      </c>
      <c r="AA34" s="7" t="n">
        <v>3570</v>
      </c>
      <c r="AB34" s="7" t="n">
        <v>3</v>
      </c>
      <c r="AC34" s="7" t="n">
        <v>0</v>
      </c>
      <c r="AD34" s="7" t="n">
        <v>23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45228.75</v>
      </c>
      <c r="AJ34" s="7" t="n">
        <v>23</v>
      </c>
      <c r="AK34" s="7" t="n">
        <v>9180</v>
      </c>
      <c r="AL34" s="7" t="n">
        <v>10</v>
      </c>
      <c r="AM34" s="7" t="n">
        <v>1</v>
      </c>
      <c r="AN34" s="7" t="n">
        <v>23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57803</v>
      </c>
      <c r="AT34" s="7" t="n">
        <v>21</v>
      </c>
      <c r="AU34" s="7" t="n">
        <v>0</v>
      </c>
      <c r="AV34" s="7" t="n">
        <v>0</v>
      </c>
      <c r="AW34" s="7" t="n">
        <v>0</v>
      </c>
      <c r="AX34" s="7" t="n">
        <v>7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1827.631090909091</v>
      </c>
      <c r="BQ34" s="7">
        <f>BO34/30*30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ГП</t>
        </is>
      </c>
      <c r="E35" s="9">
        <f>SUM(E27:E34)</f>
        <v/>
      </c>
      <c r="F35" s="9">
        <f>SUM(F27:F34)</f>
        <v/>
      </c>
      <c r="G35" s="9">
        <f>SUM(G27:G34)</f>
        <v/>
      </c>
      <c r="H35" s="9">
        <f>SUM(H27:H34)</f>
        <v/>
      </c>
      <c r="I35" s="9">
        <f>SUM(I27:I34)</f>
        <v/>
      </c>
      <c r="J35" s="9">
        <f>SUM(J27:J34)</f>
        <v/>
      </c>
      <c r="K35" s="9">
        <f>SUM(K27:K34)</f>
        <v/>
      </c>
      <c r="L35" s="9">
        <f>SUM(L27:L34)</f>
        <v/>
      </c>
      <c r="M35" s="9">
        <f>SUM(M27:M34)</f>
        <v/>
      </c>
      <c r="N35" s="9">
        <f>SUM(N27:N34)</f>
        <v/>
      </c>
      <c r="O35" s="9">
        <f>SUM(O27:O34)</f>
        <v/>
      </c>
      <c r="P35" s="9">
        <f>SUM(P27:P34)</f>
        <v/>
      </c>
      <c r="Q35" s="9">
        <f>SUM(Q27:Q34)</f>
        <v/>
      </c>
      <c r="R35" s="9">
        <f>SUM(R27:R34)</f>
        <v/>
      </c>
      <c r="S35" s="9">
        <f>SUM(S27:S34)</f>
        <v/>
      </c>
      <c r="T35" s="9">
        <f>SUM(T27:T34)</f>
        <v/>
      </c>
      <c r="U35" s="9">
        <f>SUM(U27:U34)</f>
        <v/>
      </c>
      <c r="V35" s="9">
        <f>SUM(V27:V34)</f>
        <v/>
      </c>
      <c r="W35" s="9">
        <f>SUM(W27:W34)</f>
        <v/>
      </c>
      <c r="X35" s="9">
        <f>SUM(X27:X34)</f>
        <v/>
      </c>
      <c r="Y35" s="9">
        <f>SUM(Y27:Y34)</f>
        <v/>
      </c>
      <c r="Z35" s="9">
        <f>SUM(Z27:Z34)</f>
        <v/>
      </c>
      <c r="AA35" s="9">
        <f>SUM(AA27:AA34)</f>
        <v/>
      </c>
      <c r="AB35" s="9">
        <f>SUM(AB27:AB34)</f>
        <v/>
      </c>
      <c r="AC35" s="9">
        <f>SUM(AC27:AC34)</f>
        <v/>
      </c>
      <c r="AD35" s="9">
        <f>SUM(AD27:AD34)</f>
        <v/>
      </c>
      <c r="AE35" s="9">
        <f>SUM(AE27:AE34)</f>
        <v/>
      </c>
      <c r="AF35" s="9">
        <f>SUM(AF27:AF34)</f>
        <v/>
      </c>
      <c r="AG35" s="9">
        <f>SUM(AG27:AG34)</f>
        <v/>
      </c>
      <c r="AH35" s="9">
        <f>SUM(AH27:AH34)</f>
        <v/>
      </c>
      <c r="AI35" s="9">
        <f>SUM(AI27:AI34)</f>
        <v/>
      </c>
      <c r="AJ35" s="9">
        <f>SUM(AJ27:AJ34)</f>
        <v/>
      </c>
      <c r="AK35" s="9">
        <f>SUM(AK27:AK34)</f>
        <v/>
      </c>
      <c r="AL35" s="9">
        <f>SUM(AL27:AL34)</f>
        <v/>
      </c>
      <c r="AM35" s="9">
        <f>SUM(AM27:AM34)</f>
        <v/>
      </c>
      <c r="AN35" s="9">
        <f>SUM(AN27:AN34)</f>
        <v/>
      </c>
      <c r="AO35" s="9">
        <f>SUM(AO27:AO34)</f>
        <v/>
      </c>
      <c r="AP35" s="9">
        <f>SUM(AP27:AP34)</f>
        <v/>
      </c>
      <c r="AQ35" s="9">
        <f>SUM(AQ27:AQ34)</f>
        <v/>
      </c>
      <c r="AR35" s="9">
        <f>SUM(AR27:AR34)</f>
        <v/>
      </c>
      <c r="AS35" s="9">
        <f>SUM(AS27:AS34)</f>
        <v/>
      </c>
      <c r="AT35" s="9">
        <f>SUM(AT27:AT34)</f>
        <v/>
      </c>
      <c r="AU35" s="9">
        <f>SUM(AU27:AU34)</f>
        <v/>
      </c>
      <c r="AV35" s="9">
        <f>SUM(AV27:AV34)</f>
        <v/>
      </c>
      <c r="AW35" s="9">
        <f>SUM(AW27:AW34)</f>
        <v/>
      </c>
      <c r="AX35" s="9">
        <f>SUM(AX27:AX34)</f>
        <v/>
      </c>
      <c r="AY35" s="9">
        <f>SUM(AY27:AY34)</f>
        <v/>
      </c>
      <c r="AZ35" s="9">
        <f>SUM(AZ27:AZ34)</f>
        <v/>
      </c>
      <c r="BA35" s="9">
        <f>SUM(BA27:BA34)</f>
        <v/>
      </c>
      <c r="BB35" s="9">
        <f>SUM(BB27:BB34)</f>
        <v/>
      </c>
      <c r="BC35" s="9">
        <f>SUM(BC27:BC34)</f>
        <v/>
      </c>
      <c r="BD35" s="9">
        <f>SUM(BD27:BD34)</f>
        <v/>
      </c>
      <c r="BE35" s="9">
        <f>SUM(BE27:BE34)</f>
        <v/>
      </c>
      <c r="BF35" s="9">
        <f>SUM(BF27:BF34)</f>
        <v/>
      </c>
      <c r="BG35" s="9">
        <f>SUM(BG27:BG34)</f>
        <v/>
      </c>
      <c r="BH35" s="9">
        <f>SUM(BH27:BH34)</f>
        <v/>
      </c>
      <c r="BI35" s="9">
        <f>SUM(BI27:BI34)</f>
        <v/>
      </c>
      <c r="BJ35" s="9">
        <f>SUM(BJ27:BJ34)</f>
        <v/>
      </c>
      <c r="BK35" s="9">
        <f>SUM(BK27:BK34)</f>
        <v/>
      </c>
      <c r="BL35" s="9">
        <f>SUM(BL27:BL34)</f>
        <v/>
      </c>
      <c r="BM35" s="9">
        <f>SUM(BM27:BM34)</f>
        <v/>
      </c>
      <c r="BN35" s="9">
        <f>SUM(BN27:BN34)</f>
        <v/>
      </c>
      <c r="BO35" s="9">
        <f>SUM(BO27:BO34)</f>
        <v/>
      </c>
      <c r="BP35" s="9">
        <f>IFERROR(BK35/BD35,0)</f>
        <v/>
      </c>
      <c r="BQ35" s="9">
        <f>BO35/30*30</f>
        <v/>
      </c>
      <c r="BR35" s="9">
        <f>IFERROR(BL35/BE35,0)</f>
        <v/>
      </c>
    </row>
    <row r="37">
      <c r="A37" s="5" t="n"/>
      <c r="B37" s="5" t="n"/>
      <c r="C37" s="5" t="n"/>
      <c r="D37" s="5" t="inlineStr">
        <is>
          <t>ФУНКЦИОНАЛЬНЫЙ ТРЕНИНГ</t>
        </is>
      </c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  <c r="BF37" s="5" t="n"/>
      <c r="BG37" s="5" t="n"/>
      <c r="BH37" s="5" t="n"/>
      <c r="BI37" s="5" t="n"/>
      <c r="BJ37" s="5" t="n"/>
      <c r="BK37" s="5" t="n"/>
      <c r="BL37" s="5" t="n"/>
      <c r="BM37" s="5" t="n"/>
      <c r="BN37" s="5" t="n"/>
      <c r="BO37" s="5" t="n"/>
      <c r="BP37" s="5" t="n"/>
      <c r="BQ37" s="5" t="n"/>
      <c r="BR37" s="5" t="n"/>
    </row>
    <row r="38">
      <c r="A38" s="4" t="inlineStr">
        <is>
          <t>№</t>
        </is>
      </c>
      <c r="B38" s="4" t="inlineStr">
        <is>
          <t>Дата начала</t>
        </is>
      </c>
      <c r="C38" s="4" t="inlineStr">
        <is>
          <t>Статус</t>
        </is>
      </c>
      <c r="D38" s="4" t="inlineStr">
        <is>
          <t>ФИО</t>
        </is>
      </c>
      <c r="E38" s="4" t="inlineStr">
        <is>
          <t>Факт $ из 1С</t>
        </is>
      </c>
      <c r="F38" s="4" t="inlineStr">
        <is>
          <t>Факт ПТ</t>
        </is>
      </c>
      <c r="G38" s="4" t="inlineStr">
        <is>
          <t>Факт $ МГ/секции</t>
        </is>
      </c>
      <c r="H38" s="4" t="inlineStr">
        <is>
          <t>Факт МГ/секции</t>
        </is>
      </c>
      <c r="I38" s="4" t="inlineStr">
        <is>
          <t>Факт ВПТ</t>
        </is>
      </c>
      <c r="J38" s="4" t="inlineStr">
        <is>
          <t>Тех. задание ПТ</t>
        </is>
      </c>
      <c r="K38" s="4" t="inlineStr">
        <is>
          <t>Тех задание $</t>
        </is>
      </c>
      <c r="L38" s="4" t="inlineStr">
        <is>
          <t>Тех. задание ВПТ</t>
        </is>
      </c>
      <c r="M38" s="4" t="inlineStr">
        <is>
          <t>Разница ПТ $</t>
        </is>
      </c>
      <c r="N38" s="4" t="inlineStr">
        <is>
          <t>Факт СПЛИТ</t>
        </is>
      </c>
      <c r="O38" s="4" t="inlineStr">
        <is>
          <t>Факт $ из 1С</t>
        </is>
      </c>
      <c r="P38" s="4" t="inlineStr">
        <is>
          <t>Факт ПТ</t>
        </is>
      </c>
      <c r="Q38" s="4" t="inlineStr">
        <is>
          <t>Факт $ МГ/секции</t>
        </is>
      </c>
      <c r="R38" s="4" t="inlineStr">
        <is>
          <t>Факт МГ/секции</t>
        </is>
      </c>
      <c r="S38" s="4" t="inlineStr">
        <is>
          <t>Факт ВПТ</t>
        </is>
      </c>
      <c r="T38" s="4" t="inlineStr">
        <is>
          <t>Тех. задание ПТ</t>
        </is>
      </c>
      <c r="U38" s="4" t="inlineStr">
        <is>
          <t>Тех задание $</t>
        </is>
      </c>
      <c r="V38" s="4" t="inlineStr">
        <is>
          <t>Тех. задание ВПТ</t>
        </is>
      </c>
      <c r="W38" s="4" t="inlineStr">
        <is>
          <t>Разница ПТ $</t>
        </is>
      </c>
      <c r="X38" s="4" t="inlineStr">
        <is>
          <t>Факт СПЛИТ</t>
        </is>
      </c>
      <c r="Y38" s="4" t="inlineStr">
        <is>
          <t>Факт $ из 1С</t>
        </is>
      </c>
      <c r="Z38" s="4" t="inlineStr">
        <is>
          <t>Факт ПТ</t>
        </is>
      </c>
      <c r="AA38" s="4" t="inlineStr">
        <is>
          <t>Факт $ МГ/секции</t>
        </is>
      </c>
      <c r="AB38" s="4" t="inlineStr">
        <is>
          <t>Факт МГ/секции</t>
        </is>
      </c>
      <c r="AC38" s="4" t="inlineStr">
        <is>
          <t>Факт ВПТ</t>
        </is>
      </c>
      <c r="AD38" s="4" t="inlineStr">
        <is>
          <t>Тех. задание ПТ</t>
        </is>
      </c>
      <c r="AE38" s="4" t="inlineStr">
        <is>
          <t>Тех задание $</t>
        </is>
      </c>
      <c r="AF38" s="4" t="inlineStr">
        <is>
          <t>Тех. задание ВПТ</t>
        </is>
      </c>
      <c r="AG38" s="4" t="inlineStr">
        <is>
          <t>Разница ПТ $</t>
        </is>
      </c>
      <c r="AH38" s="4" t="inlineStr">
        <is>
          <t>Факт СПЛИТ</t>
        </is>
      </c>
      <c r="AI38" s="4" t="inlineStr">
        <is>
          <t>Факт $ из 1С</t>
        </is>
      </c>
      <c r="AJ38" s="4" t="inlineStr">
        <is>
          <t>Факт ПТ</t>
        </is>
      </c>
      <c r="AK38" s="4" t="inlineStr">
        <is>
          <t>Факт $ МГ/секции</t>
        </is>
      </c>
      <c r="AL38" s="4" t="inlineStr">
        <is>
          <t>Факт МГ/секции</t>
        </is>
      </c>
      <c r="AM38" s="4" t="inlineStr">
        <is>
          <t>Факт ВПТ</t>
        </is>
      </c>
      <c r="AN38" s="4" t="inlineStr">
        <is>
          <t>Тех. задание ПТ</t>
        </is>
      </c>
      <c r="AO38" s="4" t="inlineStr">
        <is>
          <t>Тех задание $</t>
        </is>
      </c>
      <c r="AP38" s="4" t="inlineStr">
        <is>
          <t>Тех. задание ВПТ</t>
        </is>
      </c>
      <c r="AQ38" s="4" t="inlineStr">
        <is>
          <t>Разница ПТ $</t>
        </is>
      </c>
      <c r="AR38" s="4" t="inlineStr">
        <is>
          <t>Факт СПЛИТ</t>
        </is>
      </c>
      <c r="AS38" s="4" t="inlineStr">
        <is>
          <t>Факт $ из 1С</t>
        </is>
      </c>
      <c r="AT38" s="4" t="inlineStr">
        <is>
          <t>Факт ПТ</t>
        </is>
      </c>
      <c r="AU38" s="4" t="inlineStr">
        <is>
          <t>Факт $ МГ/секции</t>
        </is>
      </c>
      <c r="AV38" s="4" t="inlineStr">
        <is>
          <t>Факт МГ/секции</t>
        </is>
      </c>
      <c r="AW38" s="4" t="inlineStr">
        <is>
          <t>Факт ВПТ</t>
        </is>
      </c>
      <c r="AX38" s="4" t="inlineStr">
        <is>
          <t>Тех. задание ПТ</t>
        </is>
      </c>
      <c r="AY38" s="4" t="inlineStr">
        <is>
          <t>Тех задание $</t>
        </is>
      </c>
      <c r="AZ38" s="4" t="inlineStr">
        <is>
          <t>Тех. задание ВПТ</t>
        </is>
      </c>
      <c r="BA38" s="4" t="inlineStr">
        <is>
          <t>Разница ПТ $</t>
        </is>
      </c>
      <c r="BB38" s="4" t="inlineStr">
        <is>
          <t>Факт СПЛИТ</t>
        </is>
      </c>
      <c r="BC38" s="4" t="inlineStr"/>
      <c r="BD38" s="4" t="inlineStr">
        <is>
          <t>Тех. задание ПТ</t>
        </is>
      </c>
      <c r="BE38" s="4" t="inlineStr">
        <is>
          <t>Факт ПТ</t>
        </is>
      </c>
      <c r="BF38" s="4" t="inlineStr">
        <is>
          <t>Факт СПЛИТ</t>
        </is>
      </c>
      <c r="BG38" s="4" t="inlineStr">
        <is>
          <t>Тех. задание ВПТ</t>
        </is>
      </c>
      <c r="BH38" s="4" t="inlineStr">
        <is>
          <t>Факт ВПТ</t>
        </is>
      </c>
      <c r="BI38" s="4" t="inlineStr">
        <is>
          <t>Тех. задание</t>
        </is>
      </c>
      <c r="BJ38" s="4" t="inlineStr">
        <is>
          <t>Факт</t>
        </is>
      </c>
      <c r="BK38" s="4" t="inlineStr">
        <is>
          <t>Тех задание $</t>
        </is>
      </c>
      <c r="BL38" s="4" t="inlineStr">
        <is>
          <t>Факт ПТ 1С $</t>
        </is>
      </c>
      <c r="BM38" s="4" t="inlineStr">
        <is>
          <t>Факт МГ/секции 1С $</t>
        </is>
      </c>
      <c r="BN38" s="4" t="inlineStr">
        <is>
          <t>Прочие услуги $</t>
        </is>
      </c>
      <c r="BO38" s="4" t="inlineStr">
        <is>
          <t>Факт общий $</t>
        </is>
      </c>
      <c r="BP38" s="4" t="inlineStr">
        <is>
          <t>Средняя стоимость ПТ прошлого месяца $</t>
        </is>
      </c>
      <c r="BQ38" s="4" t="inlineStr">
        <is>
          <t>Ранрейт $</t>
        </is>
      </c>
      <c r="BR38" s="4" t="inlineStr">
        <is>
          <t>Средняя стоимость ПТ на новый месяц</t>
        </is>
      </c>
    </row>
    <row r="39">
      <c r="A39" s="6" t="n">
        <v>25</v>
      </c>
      <c r="B39" s="6" t="inlineStr">
        <is>
          <t>2019-03-08</t>
        </is>
      </c>
      <c r="C39" s="6" t="inlineStr">
        <is>
          <t>МТ</t>
        </is>
      </c>
      <c r="D39" s="6" t="inlineStr">
        <is>
          <t>Ангел Дмитрий Степанович</t>
        </is>
      </c>
      <c r="E39" s="7" t="n">
        <v>8367.5</v>
      </c>
      <c r="F39" s="7" t="n">
        <v>4</v>
      </c>
      <c r="G39" s="7" t="n">
        <v>15181.25</v>
      </c>
      <c r="H39" s="7" t="n">
        <v>19</v>
      </c>
      <c r="I39" s="7" t="n">
        <v>1</v>
      </c>
      <c r="J39" s="7" t="n">
        <v>32</v>
      </c>
      <c r="K39" s="7">
        <f>ROUND(J39*BP39/100,0)*100</f>
        <v/>
      </c>
      <c r="L39" s="7" t="n">
        <v>0</v>
      </c>
      <c r="M39" s="7">
        <f>E39-K39</f>
        <v/>
      </c>
      <c r="N39" s="7" t="n">
        <v>2</v>
      </c>
      <c r="O39" s="7" t="n">
        <v>27582</v>
      </c>
      <c r="P39" s="7" t="n">
        <v>14</v>
      </c>
      <c r="Q39" s="7" t="n">
        <v>17648.75</v>
      </c>
      <c r="R39" s="7" t="n">
        <v>23</v>
      </c>
      <c r="S39" s="7" t="n">
        <v>1</v>
      </c>
      <c r="T39" s="7" t="n">
        <v>32</v>
      </c>
      <c r="U39" s="7">
        <f>ROUND(T39*BP39/100,0)*100</f>
        <v/>
      </c>
      <c r="V39" s="7" t="n">
        <v>0</v>
      </c>
      <c r="W39" s="7">
        <f>O39-U39</f>
        <v/>
      </c>
      <c r="X39" s="7" t="n">
        <v>2</v>
      </c>
      <c r="Y39" s="7" t="n">
        <v>12477.32</v>
      </c>
      <c r="Z39" s="7" t="n">
        <v>6</v>
      </c>
      <c r="AA39" s="7" t="n">
        <v>18131.25</v>
      </c>
      <c r="AB39" s="7" t="n">
        <v>23</v>
      </c>
      <c r="AC39" s="7" t="n">
        <v>1</v>
      </c>
      <c r="AD39" s="7" t="n">
        <v>32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2</v>
      </c>
      <c r="AI39" s="7" t="n">
        <v>16910</v>
      </c>
      <c r="AJ39" s="7" t="n">
        <v>8</v>
      </c>
      <c r="AK39" s="7" t="n">
        <v>12265</v>
      </c>
      <c r="AL39" s="7" t="n">
        <v>16</v>
      </c>
      <c r="AM39" s="7" t="n">
        <v>0</v>
      </c>
      <c r="AN39" s="7" t="n">
        <v>32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2</v>
      </c>
      <c r="AS39" s="7" t="n">
        <v>4075</v>
      </c>
      <c r="AT39" s="7" t="n">
        <v>2</v>
      </c>
      <c r="AU39" s="7" t="n">
        <v>8291.75</v>
      </c>
      <c r="AV39" s="7" t="n">
        <v>11</v>
      </c>
      <c r="AW39" s="7" t="n">
        <v>0</v>
      </c>
      <c r="AX39" s="7" t="n">
        <v>9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1111.529605263158</v>
      </c>
      <c r="BQ39" s="7">
        <f>BO39/30*30</f>
        <v/>
      </c>
      <c r="BR39" s="7">
        <f>IFERROR(BL39/BE39,0)</f>
        <v/>
      </c>
    </row>
    <row r="40">
      <c r="A40" s="6" t="n">
        <v>26</v>
      </c>
      <c r="B40" s="6" t="inlineStr">
        <is>
          <t>2018-12-08</t>
        </is>
      </c>
      <c r="C40" s="6" t="inlineStr">
        <is>
          <t>МТ</t>
        </is>
      </c>
      <c r="D40" s="6" t="inlineStr">
        <is>
          <t>Мутаев Аскер Магомедович</t>
        </is>
      </c>
      <c r="E40" s="7" t="n">
        <v>10208.75</v>
      </c>
      <c r="F40" s="7" t="n">
        <v>5</v>
      </c>
      <c r="G40" s="7" t="n">
        <v>0</v>
      </c>
      <c r="H40" s="7" t="n">
        <v>0</v>
      </c>
      <c r="I40" s="7" t="n">
        <v>0</v>
      </c>
      <c r="J40" s="7" t="n">
        <v>23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61071.99000000001</v>
      </c>
      <c r="P40" s="7" t="n">
        <v>31</v>
      </c>
      <c r="Q40" s="7" t="n">
        <v>0</v>
      </c>
      <c r="R40" s="7" t="n">
        <v>0</v>
      </c>
      <c r="S40" s="7" t="n">
        <v>0</v>
      </c>
      <c r="T40" s="7" t="n">
        <v>23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56117.83</v>
      </c>
      <c r="Z40" s="7" t="n">
        <v>28</v>
      </c>
      <c r="AA40" s="7" t="n">
        <v>1110</v>
      </c>
      <c r="AB40" s="7" t="n">
        <v>1</v>
      </c>
      <c r="AC40" s="7" t="n">
        <v>0</v>
      </c>
      <c r="AD40" s="7" t="n">
        <v>23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60462.38</v>
      </c>
      <c r="AJ40" s="7" t="n">
        <v>30</v>
      </c>
      <c r="AK40" s="7" t="n">
        <v>1110</v>
      </c>
      <c r="AL40" s="7" t="n">
        <v>1</v>
      </c>
      <c r="AM40" s="7" t="n">
        <v>1</v>
      </c>
      <c r="AN40" s="7" t="n">
        <v>23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13634.75</v>
      </c>
      <c r="AT40" s="7" t="n">
        <v>7</v>
      </c>
      <c r="AU40" s="7" t="n">
        <v>0</v>
      </c>
      <c r="AV40" s="7" t="n">
        <v>0</v>
      </c>
      <c r="AW40" s="7" t="n">
        <v>0</v>
      </c>
      <c r="AX40" s="7" t="n">
        <v>7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2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2036.152327586207</v>
      </c>
      <c r="BQ40" s="7">
        <f>BO40/30*30</f>
        <v/>
      </c>
      <c r="BR40" s="7">
        <f>IFERROR(BL40/BE40,0)</f>
        <v/>
      </c>
    </row>
    <row r="41">
      <c r="A41" s="8" t="n"/>
      <c r="B41" s="8" t="n"/>
      <c r="C41" s="8" t="n"/>
      <c r="D41" s="8" t="inlineStr">
        <is>
          <t>Итого ФТ</t>
        </is>
      </c>
      <c r="E41" s="9">
        <f>SUM(E39:E40)</f>
        <v/>
      </c>
      <c r="F41" s="9">
        <f>SUM(F39:F40)</f>
        <v/>
      </c>
      <c r="G41" s="9">
        <f>SUM(G39:G40)</f>
        <v/>
      </c>
      <c r="H41" s="9">
        <f>SUM(H39:H40)</f>
        <v/>
      </c>
      <c r="I41" s="9">
        <f>SUM(I39:I40)</f>
        <v/>
      </c>
      <c r="J41" s="9">
        <f>SUM(J39:J40)</f>
        <v/>
      </c>
      <c r="K41" s="9">
        <f>SUM(K39:K40)</f>
        <v/>
      </c>
      <c r="L41" s="9">
        <f>SUM(L39:L40)</f>
        <v/>
      </c>
      <c r="M41" s="9">
        <f>SUM(M39:M40)</f>
        <v/>
      </c>
      <c r="N41" s="9">
        <f>SUM(N39:N40)</f>
        <v/>
      </c>
      <c r="O41" s="9">
        <f>SUM(O39:O40)</f>
        <v/>
      </c>
      <c r="P41" s="9">
        <f>SUM(P39:P40)</f>
        <v/>
      </c>
      <c r="Q41" s="9">
        <f>SUM(Q39:Q40)</f>
        <v/>
      </c>
      <c r="R41" s="9">
        <f>SUM(R39:R40)</f>
        <v/>
      </c>
      <c r="S41" s="9">
        <f>SUM(S39:S40)</f>
        <v/>
      </c>
      <c r="T41" s="9">
        <f>SUM(T39:T40)</f>
        <v/>
      </c>
      <c r="U41" s="9">
        <f>SUM(U39:U40)</f>
        <v/>
      </c>
      <c r="V41" s="9">
        <f>SUM(V39:V40)</f>
        <v/>
      </c>
      <c r="W41" s="9">
        <f>SUM(W39:W40)</f>
        <v/>
      </c>
      <c r="X41" s="9">
        <f>SUM(X39:X40)</f>
        <v/>
      </c>
      <c r="Y41" s="9">
        <f>SUM(Y39:Y40)</f>
        <v/>
      </c>
      <c r="Z41" s="9">
        <f>SUM(Z39:Z40)</f>
        <v/>
      </c>
      <c r="AA41" s="9">
        <f>SUM(AA39:AA40)</f>
        <v/>
      </c>
      <c r="AB41" s="9">
        <f>SUM(AB39:AB40)</f>
        <v/>
      </c>
      <c r="AC41" s="9">
        <f>SUM(AC39:AC40)</f>
        <v/>
      </c>
      <c r="AD41" s="9">
        <f>SUM(AD39:AD40)</f>
        <v/>
      </c>
      <c r="AE41" s="9">
        <f>SUM(AE39:AE40)</f>
        <v/>
      </c>
      <c r="AF41" s="9">
        <f>SUM(AF39:AF40)</f>
        <v/>
      </c>
      <c r="AG41" s="9">
        <f>SUM(AG39:AG40)</f>
        <v/>
      </c>
      <c r="AH41" s="9">
        <f>SUM(AH39:AH40)</f>
        <v/>
      </c>
      <c r="AI41" s="9">
        <f>SUM(AI39:AI40)</f>
        <v/>
      </c>
      <c r="AJ41" s="9">
        <f>SUM(AJ39:AJ40)</f>
        <v/>
      </c>
      <c r="AK41" s="9">
        <f>SUM(AK39:AK40)</f>
        <v/>
      </c>
      <c r="AL41" s="9">
        <f>SUM(AL39:AL40)</f>
        <v/>
      </c>
      <c r="AM41" s="9">
        <f>SUM(AM39:AM40)</f>
        <v/>
      </c>
      <c r="AN41" s="9">
        <f>SUM(AN39:AN40)</f>
        <v/>
      </c>
      <c r="AO41" s="9">
        <f>SUM(AO39:AO40)</f>
        <v/>
      </c>
      <c r="AP41" s="9">
        <f>SUM(AP39:AP40)</f>
        <v/>
      </c>
      <c r="AQ41" s="9">
        <f>SUM(AQ39:AQ40)</f>
        <v/>
      </c>
      <c r="AR41" s="9">
        <f>SUM(AR39:AR40)</f>
        <v/>
      </c>
      <c r="AS41" s="9">
        <f>SUM(AS39:AS40)</f>
        <v/>
      </c>
      <c r="AT41" s="9">
        <f>SUM(AT39:AT40)</f>
        <v/>
      </c>
      <c r="AU41" s="9">
        <f>SUM(AU39:AU40)</f>
        <v/>
      </c>
      <c r="AV41" s="9">
        <f>SUM(AV39:AV40)</f>
        <v/>
      </c>
      <c r="AW41" s="9">
        <f>SUM(AW39:AW40)</f>
        <v/>
      </c>
      <c r="AX41" s="9">
        <f>SUM(AX39:AX40)</f>
        <v/>
      </c>
      <c r="AY41" s="9">
        <f>SUM(AY39:AY40)</f>
        <v/>
      </c>
      <c r="AZ41" s="9">
        <f>SUM(AZ39:AZ40)</f>
        <v/>
      </c>
      <c r="BA41" s="9">
        <f>SUM(BA39:BA40)</f>
        <v/>
      </c>
      <c r="BB41" s="9">
        <f>SUM(BB39:BB40)</f>
        <v/>
      </c>
      <c r="BC41" s="9">
        <f>SUM(BC39:BC40)</f>
        <v/>
      </c>
      <c r="BD41" s="9">
        <f>SUM(BD39:BD40)</f>
        <v/>
      </c>
      <c r="BE41" s="9">
        <f>SUM(BE39:BE40)</f>
        <v/>
      </c>
      <c r="BF41" s="9">
        <f>SUM(BF39:BF40)</f>
        <v/>
      </c>
      <c r="BG41" s="9">
        <f>SUM(BG39:BG40)</f>
        <v/>
      </c>
      <c r="BH41" s="9">
        <f>SUM(BH39:BH40)</f>
        <v/>
      </c>
      <c r="BI41" s="9">
        <f>SUM(BI39:BI40)</f>
        <v/>
      </c>
      <c r="BJ41" s="9">
        <f>SUM(BJ39:BJ40)</f>
        <v/>
      </c>
      <c r="BK41" s="9">
        <f>SUM(BK39:BK40)</f>
        <v/>
      </c>
      <c r="BL41" s="9">
        <f>SUM(BL39:BL40)</f>
        <v/>
      </c>
      <c r="BM41" s="9">
        <f>SUM(BM39:BM40)</f>
        <v/>
      </c>
      <c r="BN41" s="9">
        <f>SUM(BN39:BN40)</f>
        <v/>
      </c>
      <c r="BO41" s="9">
        <f>SUM(BO39:BO40)</f>
        <v/>
      </c>
      <c r="BP41" s="9">
        <f>IFERROR(BK41/BD41,0)</f>
        <v/>
      </c>
      <c r="BQ41" s="9">
        <f>BO41/30*30</f>
        <v/>
      </c>
      <c r="BR41" s="9">
        <f>IFERROR(BL41/BE41,0)</f>
        <v/>
      </c>
    </row>
    <row r="43">
      <c r="A43" s="5" t="n"/>
      <c r="B43" s="5" t="n"/>
      <c r="C43" s="5" t="n"/>
      <c r="D43" s="5" t="inlineStr">
        <is>
          <t>БОЕВЫЕ ИСКУССТВА</t>
        </is>
      </c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  <c r="BG43" s="5" t="n"/>
      <c r="BH43" s="5" t="n"/>
      <c r="BI43" s="5" t="n"/>
      <c r="BJ43" s="5" t="n"/>
      <c r="BK43" s="5" t="n"/>
      <c r="BL43" s="5" t="n"/>
      <c r="BM43" s="5" t="n"/>
      <c r="BN43" s="5" t="n"/>
      <c r="BO43" s="5" t="n"/>
      <c r="BP43" s="5" t="n"/>
      <c r="BQ43" s="5" t="n"/>
      <c r="BR43" s="5" t="n"/>
    </row>
    <row r="44">
      <c r="A44" s="4" t="inlineStr">
        <is>
          <t>№</t>
        </is>
      </c>
      <c r="B44" s="4" t="inlineStr">
        <is>
          <t>Дата начала</t>
        </is>
      </c>
      <c r="C44" s="4" t="inlineStr">
        <is>
          <t>Статус</t>
        </is>
      </c>
      <c r="D44" s="4" t="inlineStr">
        <is>
          <t>ФИО</t>
        </is>
      </c>
      <c r="E44" s="4" t="inlineStr">
        <is>
          <t>Факт $ из 1С</t>
        </is>
      </c>
      <c r="F44" s="4" t="inlineStr">
        <is>
          <t>Факт ПТ</t>
        </is>
      </c>
      <c r="G44" s="4" t="inlineStr">
        <is>
          <t>Факт $ МГ/секции</t>
        </is>
      </c>
      <c r="H44" s="4" t="inlineStr">
        <is>
          <t>Факт МГ/секции</t>
        </is>
      </c>
      <c r="I44" s="4" t="inlineStr">
        <is>
          <t>Факт ВПТ</t>
        </is>
      </c>
      <c r="J44" s="4" t="inlineStr">
        <is>
          <t>Тех. задание ПТ</t>
        </is>
      </c>
      <c r="K44" s="4" t="inlineStr">
        <is>
          <t>Тех задание $</t>
        </is>
      </c>
      <c r="L44" s="4" t="inlineStr">
        <is>
          <t>Тех. задание ВПТ</t>
        </is>
      </c>
      <c r="M44" s="4" t="inlineStr">
        <is>
          <t>Разница ПТ $</t>
        </is>
      </c>
      <c r="N44" s="4" t="inlineStr">
        <is>
          <t>Факт СПЛИТ</t>
        </is>
      </c>
      <c r="O44" s="4" t="inlineStr">
        <is>
          <t>Факт $ из 1С</t>
        </is>
      </c>
      <c r="P44" s="4" t="inlineStr">
        <is>
          <t>Факт ПТ</t>
        </is>
      </c>
      <c r="Q44" s="4" t="inlineStr">
        <is>
          <t>Факт $ МГ/секции</t>
        </is>
      </c>
      <c r="R44" s="4" t="inlineStr">
        <is>
          <t>Факт МГ/секции</t>
        </is>
      </c>
      <c r="S44" s="4" t="inlineStr">
        <is>
          <t>Факт ВПТ</t>
        </is>
      </c>
      <c r="T44" s="4" t="inlineStr">
        <is>
          <t>Тех. задание ПТ</t>
        </is>
      </c>
      <c r="U44" s="4" t="inlineStr">
        <is>
          <t>Тех задание $</t>
        </is>
      </c>
      <c r="V44" s="4" t="inlineStr">
        <is>
          <t>Тех. задание ВПТ</t>
        </is>
      </c>
      <c r="W44" s="4" t="inlineStr">
        <is>
          <t>Разница ПТ $</t>
        </is>
      </c>
      <c r="X44" s="4" t="inlineStr">
        <is>
          <t>Факт СПЛИТ</t>
        </is>
      </c>
      <c r="Y44" s="4" t="inlineStr">
        <is>
          <t>Факт $ из 1С</t>
        </is>
      </c>
      <c r="Z44" s="4" t="inlineStr">
        <is>
          <t>Факт ПТ</t>
        </is>
      </c>
      <c r="AA44" s="4" t="inlineStr">
        <is>
          <t>Факт $ МГ/секции</t>
        </is>
      </c>
      <c r="AB44" s="4" t="inlineStr">
        <is>
          <t>Факт МГ/секции</t>
        </is>
      </c>
      <c r="AC44" s="4" t="inlineStr">
        <is>
          <t>Факт ВПТ</t>
        </is>
      </c>
      <c r="AD44" s="4" t="inlineStr">
        <is>
          <t>Тех. задание ПТ</t>
        </is>
      </c>
      <c r="AE44" s="4" t="inlineStr">
        <is>
          <t>Тех задание $</t>
        </is>
      </c>
      <c r="AF44" s="4" t="inlineStr">
        <is>
          <t>Тех. задание ВПТ</t>
        </is>
      </c>
      <c r="AG44" s="4" t="inlineStr">
        <is>
          <t>Разница ПТ $</t>
        </is>
      </c>
      <c r="AH44" s="4" t="inlineStr">
        <is>
          <t>Факт СПЛИТ</t>
        </is>
      </c>
      <c r="AI44" s="4" t="inlineStr">
        <is>
          <t>Факт $ из 1С</t>
        </is>
      </c>
      <c r="AJ44" s="4" t="inlineStr">
        <is>
          <t>Факт ПТ</t>
        </is>
      </c>
      <c r="AK44" s="4" t="inlineStr">
        <is>
          <t>Факт $ МГ/секции</t>
        </is>
      </c>
      <c r="AL44" s="4" t="inlineStr">
        <is>
          <t>Факт МГ/секции</t>
        </is>
      </c>
      <c r="AM44" s="4" t="inlineStr">
        <is>
          <t>Факт ВПТ</t>
        </is>
      </c>
      <c r="AN44" s="4" t="inlineStr">
        <is>
          <t>Тех. задание ПТ</t>
        </is>
      </c>
      <c r="AO44" s="4" t="inlineStr">
        <is>
          <t>Тех задание $</t>
        </is>
      </c>
      <c r="AP44" s="4" t="inlineStr">
        <is>
          <t>Тех. задание ВПТ</t>
        </is>
      </c>
      <c r="AQ44" s="4" t="inlineStr">
        <is>
          <t>Разница ПТ $</t>
        </is>
      </c>
      <c r="AR44" s="4" t="inlineStr">
        <is>
          <t>Факт СПЛИТ</t>
        </is>
      </c>
      <c r="AS44" s="4" t="inlineStr">
        <is>
          <t>Факт $ из 1С</t>
        </is>
      </c>
      <c r="AT44" s="4" t="inlineStr">
        <is>
          <t>Факт ПТ</t>
        </is>
      </c>
      <c r="AU44" s="4" t="inlineStr">
        <is>
          <t>Факт $ МГ/секции</t>
        </is>
      </c>
      <c r="AV44" s="4" t="inlineStr">
        <is>
          <t>Факт МГ/секции</t>
        </is>
      </c>
      <c r="AW44" s="4" t="inlineStr">
        <is>
          <t>Факт ВПТ</t>
        </is>
      </c>
      <c r="AX44" s="4" t="inlineStr">
        <is>
          <t>Тех. задание ПТ</t>
        </is>
      </c>
      <c r="AY44" s="4" t="inlineStr">
        <is>
          <t>Тех задание $</t>
        </is>
      </c>
      <c r="AZ44" s="4" t="inlineStr">
        <is>
          <t>Тех. задание ВПТ</t>
        </is>
      </c>
      <c r="BA44" s="4" t="inlineStr">
        <is>
          <t>Разница ПТ $</t>
        </is>
      </c>
      <c r="BB44" s="4" t="inlineStr">
        <is>
          <t>Факт СПЛИТ</t>
        </is>
      </c>
      <c r="BC44" s="4" t="inlineStr"/>
      <c r="BD44" s="4" t="inlineStr">
        <is>
          <t>Тех. задание ПТ</t>
        </is>
      </c>
      <c r="BE44" s="4" t="inlineStr">
        <is>
          <t>Факт ПТ</t>
        </is>
      </c>
      <c r="BF44" s="4" t="inlineStr">
        <is>
          <t>Факт СПЛИТ</t>
        </is>
      </c>
      <c r="BG44" s="4" t="inlineStr">
        <is>
          <t>Тех. задание ВПТ</t>
        </is>
      </c>
      <c r="BH44" s="4" t="inlineStr">
        <is>
          <t>Факт ВПТ</t>
        </is>
      </c>
      <c r="BI44" s="4" t="inlineStr">
        <is>
          <t>Тех. задание</t>
        </is>
      </c>
      <c r="BJ44" s="4" t="inlineStr">
        <is>
          <t>Факт</t>
        </is>
      </c>
      <c r="BK44" s="4" t="inlineStr">
        <is>
          <t>Тех задание $</t>
        </is>
      </c>
      <c r="BL44" s="4" t="inlineStr">
        <is>
          <t>Факт ПТ 1С $</t>
        </is>
      </c>
      <c r="BM44" s="4" t="inlineStr">
        <is>
          <t>Факт МГ/секции 1С $</t>
        </is>
      </c>
      <c r="BN44" s="4" t="inlineStr">
        <is>
          <t>Прочие услуги $</t>
        </is>
      </c>
      <c r="BO44" s="4" t="inlineStr">
        <is>
          <t>Факт общий $</t>
        </is>
      </c>
      <c r="BP44" s="4" t="inlineStr">
        <is>
          <t>Средняя стоимость ПТ прошлого месяца $</t>
        </is>
      </c>
      <c r="BQ44" s="4" t="inlineStr">
        <is>
          <t>Ранрейт $</t>
        </is>
      </c>
      <c r="BR44" s="4" t="inlineStr">
        <is>
          <t>Средняя стоимость ПТ на новый месяц</t>
        </is>
      </c>
    </row>
    <row r="45">
      <c r="A45" s="6" t="n">
        <v>27</v>
      </c>
      <c r="B45" s="6" t="inlineStr">
        <is>
          <t>2025-04-01</t>
        </is>
      </c>
      <c r="C45" s="6" t="inlineStr">
        <is>
          <t>ПТ</t>
        </is>
      </c>
      <c r="D45" s="6" t="inlineStr">
        <is>
          <t>Хилобок Кирилл Игоревич</t>
        </is>
      </c>
      <c r="E45" s="7" t="n">
        <v>5182.5</v>
      </c>
      <c r="F45" s="7" t="n">
        <v>3</v>
      </c>
      <c r="G45" s="7" t="n">
        <v>11196.75</v>
      </c>
      <c r="H45" s="7" t="n">
        <v>14</v>
      </c>
      <c r="I45" s="7" t="n">
        <v>3</v>
      </c>
      <c r="J45" s="7" t="n">
        <v>35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10002</v>
      </c>
      <c r="P45" s="7" t="n">
        <v>6</v>
      </c>
      <c r="Q45" s="7" t="n">
        <v>11107.25</v>
      </c>
      <c r="R45" s="7" t="n">
        <v>14</v>
      </c>
      <c r="S45" s="7" t="n">
        <v>3</v>
      </c>
      <c r="T45" s="7" t="n">
        <v>35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3213</v>
      </c>
      <c r="Z45" s="7" t="n">
        <v>4</v>
      </c>
      <c r="AA45" s="7" t="n">
        <v>14046</v>
      </c>
      <c r="AB45" s="7" t="n">
        <v>18</v>
      </c>
      <c r="AC45" s="7" t="n">
        <v>1</v>
      </c>
      <c r="AD45" s="7" t="n">
        <v>35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18262.25</v>
      </c>
      <c r="AJ45" s="7" t="n">
        <v>12</v>
      </c>
      <c r="AK45" s="7" t="n">
        <v>13926</v>
      </c>
      <c r="AL45" s="7" t="n">
        <v>18</v>
      </c>
      <c r="AM45" s="7" t="n">
        <v>2</v>
      </c>
      <c r="AN45" s="7" t="n">
        <v>35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6748.25</v>
      </c>
      <c r="AT45" s="7" t="n">
        <v>5</v>
      </c>
      <c r="AU45" s="7" t="n">
        <v>5779.25</v>
      </c>
      <c r="AV45" s="7" t="n">
        <v>7</v>
      </c>
      <c r="AW45" s="7" t="n">
        <v>0</v>
      </c>
      <c r="AX45" s="7" t="n">
        <v>10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1004.269230769231</v>
      </c>
      <c r="BQ45" s="7">
        <f>BO45/30*30</f>
        <v/>
      </c>
      <c r="BR45" s="7">
        <f>IFERROR(BL45/BE45,0)</f>
        <v/>
      </c>
    </row>
    <row r="46">
      <c r="A46" s="8" t="n"/>
      <c r="B46" s="8" t="n"/>
      <c r="C46" s="8" t="n"/>
      <c r="D46" s="8" t="inlineStr">
        <is>
          <t>Итого БИ</t>
        </is>
      </c>
      <c r="E46" s="9">
        <f>SUM(E45:E45)</f>
        <v/>
      </c>
      <c r="F46" s="9">
        <f>SUM(F45:F45)</f>
        <v/>
      </c>
      <c r="G46" s="9">
        <f>SUM(G45:G45)</f>
        <v/>
      </c>
      <c r="H46" s="9">
        <f>SUM(H45:H45)</f>
        <v/>
      </c>
      <c r="I46" s="9">
        <f>SUM(I45:I45)</f>
        <v/>
      </c>
      <c r="J46" s="9">
        <f>SUM(J45:J45)</f>
        <v/>
      </c>
      <c r="K46" s="9">
        <f>SUM(K45:K45)</f>
        <v/>
      </c>
      <c r="L46" s="9">
        <f>SUM(L45:L45)</f>
        <v/>
      </c>
      <c r="M46" s="9">
        <f>SUM(M45:M45)</f>
        <v/>
      </c>
      <c r="N46" s="9">
        <f>SUM(N45:N45)</f>
        <v/>
      </c>
      <c r="O46" s="9">
        <f>SUM(O45:O45)</f>
        <v/>
      </c>
      <c r="P46" s="9">
        <f>SUM(P45:P45)</f>
        <v/>
      </c>
      <c r="Q46" s="9">
        <f>SUM(Q45:Q45)</f>
        <v/>
      </c>
      <c r="R46" s="9">
        <f>SUM(R45:R45)</f>
        <v/>
      </c>
      <c r="S46" s="9">
        <f>SUM(S45:S45)</f>
        <v/>
      </c>
      <c r="T46" s="9">
        <f>SUM(T45:T45)</f>
        <v/>
      </c>
      <c r="U46" s="9">
        <f>SUM(U45:U45)</f>
        <v/>
      </c>
      <c r="V46" s="9">
        <f>SUM(V45:V45)</f>
        <v/>
      </c>
      <c r="W46" s="9">
        <f>SUM(W45:W45)</f>
        <v/>
      </c>
      <c r="X46" s="9">
        <f>SUM(X45:X45)</f>
        <v/>
      </c>
      <c r="Y46" s="9">
        <f>SUM(Y45:Y45)</f>
        <v/>
      </c>
      <c r="Z46" s="9">
        <f>SUM(Z45:Z45)</f>
        <v/>
      </c>
      <c r="AA46" s="9">
        <f>SUM(AA45:AA45)</f>
        <v/>
      </c>
      <c r="AB46" s="9">
        <f>SUM(AB45:AB45)</f>
        <v/>
      </c>
      <c r="AC46" s="9">
        <f>SUM(AC45:AC45)</f>
        <v/>
      </c>
      <c r="AD46" s="9">
        <f>SUM(AD45:AD45)</f>
        <v/>
      </c>
      <c r="AE46" s="9">
        <f>SUM(AE45:AE45)</f>
        <v/>
      </c>
      <c r="AF46" s="9">
        <f>SUM(AF45:AF45)</f>
        <v/>
      </c>
      <c r="AG46" s="9">
        <f>SUM(AG45:AG45)</f>
        <v/>
      </c>
      <c r="AH46" s="9">
        <f>SUM(AH45:AH45)</f>
        <v/>
      </c>
      <c r="AI46" s="9">
        <f>SUM(AI45:AI45)</f>
        <v/>
      </c>
      <c r="AJ46" s="9">
        <f>SUM(AJ45:AJ45)</f>
        <v/>
      </c>
      <c r="AK46" s="9">
        <f>SUM(AK45:AK45)</f>
        <v/>
      </c>
      <c r="AL46" s="9">
        <f>SUM(AL45:AL45)</f>
        <v/>
      </c>
      <c r="AM46" s="9">
        <f>SUM(AM45:AM45)</f>
        <v/>
      </c>
      <c r="AN46" s="9">
        <f>SUM(AN45:AN45)</f>
        <v/>
      </c>
      <c r="AO46" s="9">
        <f>SUM(AO45:AO45)</f>
        <v/>
      </c>
      <c r="AP46" s="9">
        <f>SUM(AP45:AP45)</f>
        <v/>
      </c>
      <c r="AQ46" s="9">
        <f>SUM(AQ45:AQ45)</f>
        <v/>
      </c>
      <c r="AR46" s="9">
        <f>SUM(AR45:AR45)</f>
        <v/>
      </c>
      <c r="AS46" s="9">
        <f>SUM(AS45:AS45)</f>
        <v/>
      </c>
      <c r="AT46" s="9">
        <f>SUM(AT45:AT45)</f>
        <v/>
      </c>
      <c r="AU46" s="9">
        <f>SUM(AU45:AU45)</f>
        <v/>
      </c>
      <c r="AV46" s="9">
        <f>SUM(AV45:AV45)</f>
        <v/>
      </c>
      <c r="AW46" s="9">
        <f>SUM(AW45:AW45)</f>
        <v/>
      </c>
      <c r="AX46" s="9">
        <f>SUM(AX45:AX45)</f>
        <v/>
      </c>
      <c r="AY46" s="9">
        <f>SUM(AY45:AY45)</f>
        <v/>
      </c>
      <c r="AZ46" s="9">
        <f>SUM(AZ45:AZ45)</f>
        <v/>
      </c>
      <c r="BA46" s="9">
        <f>SUM(BA45:BA45)</f>
        <v/>
      </c>
      <c r="BB46" s="9">
        <f>SUM(BB45:BB45)</f>
        <v/>
      </c>
      <c r="BC46" s="9">
        <f>SUM(BC45:BC45)</f>
        <v/>
      </c>
      <c r="BD46" s="9">
        <f>SUM(BD45:BD45)</f>
        <v/>
      </c>
      <c r="BE46" s="9">
        <f>SUM(BE45:BE45)</f>
        <v/>
      </c>
      <c r="BF46" s="9">
        <f>SUM(BF45:BF45)</f>
        <v/>
      </c>
      <c r="BG46" s="9">
        <f>SUM(BG45:BG45)</f>
        <v/>
      </c>
      <c r="BH46" s="9">
        <f>SUM(BH45:BH45)</f>
        <v/>
      </c>
      <c r="BI46" s="9">
        <f>SUM(BI45:BI45)</f>
        <v/>
      </c>
      <c r="BJ46" s="9">
        <f>SUM(BJ45:BJ45)</f>
        <v/>
      </c>
      <c r="BK46" s="9">
        <f>SUM(BK45:BK45)</f>
        <v/>
      </c>
      <c r="BL46" s="9">
        <f>SUM(BL45:BL45)</f>
        <v/>
      </c>
      <c r="BM46" s="9">
        <f>SUM(BM45:BM45)</f>
        <v/>
      </c>
      <c r="BN46" s="9">
        <f>SUM(BN45:BN45)</f>
        <v/>
      </c>
      <c r="BO46" s="9">
        <f>SUM(BO45:BO45)</f>
        <v/>
      </c>
      <c r="BP46" s="9">
        <f>IFERROR(BK46/BD46,0)</f>
        <v/>
      </c>
      <c r="BQ46" s="9">
        <f>BO46/30*30</f>
        <v/>
      </c>
      <c r="BR46" s="9">
        <f>IFERROR(BL46/BE46,0)</f>
        <v/>
      </c>
    </row>
    <row r="48">
      <c r="A48" s="10" t="n"/>
      <c r="B48" s="10" t="n"/>
      <c r="C48" s="10" t="n"/>
      <c r="D48" s="10" t="inlineStr">
        <is>
          <t>Итого</t>
        </is>
      </c>
      <c r="E48" s="11">
        <f>SUM(E23,E35,E41,E46)</f>
        <v/>
      </c>
      <c r="F48" s="11">
        <f>SUM(F23,F35,F41,F46)</f>
        <v/>
      </c>
      <c r="G48" s="11">
        <f>SUM(G23,G35,G41,G46)</f>
        <v/>
      </c>
      <c r="H48" s="11">
        <f>SUM(H23,H35,H41,H46)</f>
        <v/>
      </c>
      <c r="I48" s="11">
        <f>SUM(I23,I35,I41,I46)</f>
        <v/>
      </c>
      <c r="J48" s="11">
        <f>SUM(J23,J35,J41,J46)</f>
        <v/>
      </c>
      <c r="K48" s="11">
        <f>SUM(K23,K35,K41,K46)</f>
        <v/>
      </c>
      <c r="L48" s="11">
        <f>SUM(L23,L35,L41,L46)</f>
        <v/>
      </c>
      <c r="M48" s="11">
        <f>SUM(M23,M35,M41,M46)</f>
        <v/>
      </c>
      <c r="N48" s="11">
        <f>SUM(N23,N35,N41,N46)</f>
        <v/>
      </c>
      <c r="O48" s="11">
        <f>SUM(O23,O35,O41,O46)</f>
        <v/>
      </c>
      <c r="P48" s="11">
        <f>SUM(P23,P35,P41,P46)</f>
        <v/>
      </c>
      <c r="Q48" s="11">
        <f>SUM(Q23,Q35,Q41,Q46)</f>
        <v/>
      </c>
      <c r="R48" s="11">
        <f>SUM(R23,R35,R41,R46)</f>
        <v/>
      </c>
      <c r="S48" s="11">
        <f>SUM(S23,S35,S41,S46)</f>
        <v/>
      </c>
      <c r="T48" s="11">
        <f>SUM(T23,T35,T41,T46)</f>
        <v/>
      </c>
      <c r="U48" s="11">
        <f>SUM(U23,U35,U41,U46)</f>
        <v/>
      </c>
      <c r="V48" s="11">
        <f>SUM(V23,V35,V41,V46)</f>
        <v/>
      </c>
      <c r="W48" s="11">
        <f>SUM(W23,W35,W41,W46)</f>
        <v/>
      </c>
      <c r="X48" s="11">
        <f>SUM(X23,X35,X41,X46)</f>
        <v/>
      </c>
      <c r="Y48" s="11">
        <f>SUM(Y23,Y35,Y41,Y46)</f>
        <v/>
      </c>
      <c r="Z48" s="11">
        <f>SUM(Z23,Z35,Z41,Z46)</f>
        <v/>
      </c>
      <c r="AA48" s="11">
        <f>SUM(AA23,AA35,AA41,AA46)</f>
        <v/>
      </c>
      <c r="AB48" s="11">
        <f>SUM(AB23,AB35,AB41,AB46)</f>
        <v/>
      </c>
      <c r="AC48" s="11">
        <f>SUM(AC23,AC35,AC41,AC46)</f>
        <v/>
      </c>
      <c r="AD48" s="11">
        <f>SUM(AD23,AD35,AD41,AD46)</f>
        <v/>
      </c>
      <c r="AE48" s="11">
        <f>SUM(AE23,AE35,AE41,AE46)</f>
        <v/>
      </c>
      <c r="AF48" s="11">
        <f>SUM(AF23,AF35,AF41,AF46)</f>
        <v/>
      </c>
      <c r="AG48" s="11">
        <f>SUM(AG23,AG35,AG41,AG46)</f>
        <v/>
      </c>
      <c r="AH48" s="11">
        <f>SUM(AH23,AH35,AH41,AH46)</f>
        <v/>
      </c>
      <c r="AI48" s="11">
        <f>SUM(AI23,AI35,AI41,AI46)</f>
        <v/>
      </c>
      <c r="AJ48" s="11">
        <f>SUM(AJ23,AJ35,AJ41,AJ46)</f>
        <v/>
      </c>
      <c r="AK48" s="11">
        <f>SUM(AK23,AK35,AK41,AK46)</f>
        <v/>
      </c>
      <c r="AL48" s="11">
        <f>SUM(AL23,AL35,AL41,AL46)</f>
        <v/>
      </c>
      <c r="AM48" s="11">
        <f>SUM(AM23,AM35,AM41,AM46)</f>
        <v/>
      </c>
      <c r="AN48" s="11">
        <f>SUM(AN23,AN35,AN41,AN46)</f>
        <v/>
      </c>
      <c r="AO48" s="11">
        <f>SUM(AO23,AO35,AO41,AO46)</f>
        <v/>
      </c>
      <c r="AP48" s="11">
        <f>SUM(AP23,AP35,AP41,AP46)</f>
        <v/>
      </c>
      <c r="AQ48" s="11">
        <f>SUM(AQ23,AQ35,AQ41,AQ46)</f>
        <v/>
      </c>
      <c r="AR48" s="11">
        <f>SUM(AR23,AR35,AR41,AR46)</f>
        <v/>
      </c>
      <c r="AS48" s="11">
        <f>SUM(AS23,AS35,AS41,AS46)</f>
        <v/>
      </c>
      <c r="AT48" s="11">
        <f>SUM(AT23,AT35,AT41,AT46)</f>
        <v/>
      </c>
      <c r="AU48" s="11">
        <f>SUM(AU23,AU35,AU41,AU46)</f>
        <v/>
      </c>
      <c r="AV48" s="11">
        <f>SUM(AV23,AV35,AV41,AV46)</f>
        <v/>
      </c>
      <c r="AW48" s="11">
        <f>SUM(AW23,AW35,AW41,AW46)</f>
        <v/>
      </c>
      <c r="AX48" s="11">
        <f>SUM(AX23,AX35,AX41,AX46)</f>
        <v/>
      </c>
      <c r="AY48" s="11">
        <f>SUM(AY23,AY35,AY41,AY46)</f>
        <v/>
      </c>
      <c r="AZ48" s="11">
        <f>SUM(AZ23,AZ35,AZ41,AZ46)</f>
        <v/>
      </c>
      <c r="BA48" s="11">
        <f>SUM(BA23,BA35,BA41,BA46)</f>
        <v/>
      </c>
      <c r="BB48" s="11">
        <f>SUM(BB23,BB35,BB41,BB46)</f>
        <v/>
      </c>
      <c r="BC48" s="11">
        <f>SUM(BC23,BC35,BC41,BC46)</f>
        <v/>
      </c>
      <c r="BD48" s="11">
        <f>SUM(BD23,BD35,BD41,BD46)</f>
        <v/>
      </c>
      <c r="BE48" s="11">
        <f>SUM(BE23,BE35,BE41,BE46)</f>
        <v/>
      </c>
      <c r="BF48" s="11">
        <f>SUM(BF23,BF35,BF41,BF46)</f>
        <v/>
      </c>
      <c r="BG48" s="11">
        <f>SUM(BG23,BG35,BG41,BG46)</f>
        <v/>
      </c>
      <c r="BH48" s="11">
        <f>SUM(BH23,BH35,BH41,BH46)</f>
        <v/>
      </c>
      <c r="BI48" s="11">
        <f>SUM(BI23,BI35,BI41,BI46)</f>
        <v/>
      </c>
      <c r="BJ48" s="11">
        <f>SUM(BJ23,BJ35,BJ41,BJ46)</f>
        <v/>
      </c>
      <c r="BK48" s="11">
        <f>SUM(BK23,BK35,BK41,BK46)</f>
        <v/>
      </c>
      <c r="BL48" s="11">
        <f>SUM(BL23,BL35,BL41,BL46)</f>
        <v/>
      </c>
      <c r="BM48" s="11">
        <f>SUM(BM23,BM35,BM41,BM46)</f>
        <v/>
      </c>
      <c r="BN48" s="11">
        <f>SUM(BN23,BN35,BN41,BN46)</f>
        <v/>
      </c>
      <c r="BO48" s="11">
        <f>SUM(BO23,BO35,BO41,BO46)</f>
        <v/>
      </c>
      <c r="BP48" s="11">
        <f>IFERROR(BK48/BD48,0)</f>
        <v/>
      </c>
      <c r="BQ48" s="11">
        <f>BO48/30*30</f>
        <v/>
      </c>
      <c r="BR48" s="11">
        <f>IFERROR(BL48/BE48,0)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22">
    <cfRule type="dataBar" priority="1">
      <dataBar showValue="1">
        <cfvo type="num" val="0"/>
        <cfvo type="num" val="0"/>
        <color rgb="00D8B4FE"/>
      </dataBar>
    </cfRule>
  </conditionalFormatting>
  <conditionalFormatting sqref="M27:M34">
    <cfRule type="dataBar" priority="2">
      <dataBar showValue="1">
        <cfvo type="num" val="0"/>
        <cfvo type="num" val="0"/>
        <color rgb="00D8B4FE"/>
      </dataBar>
    </cfRule>
  </conditionalFormatting>
  <conditionalFormatting sqref="M39:M40">
    <cfRule type="dataBar" priority="3">
      <dataBar showValue="1">
        <cfvo type="num" val="0"/>
        <cfvo type="num" val="0"/>
        <color rgb="00D8B4FE"/>
      </dataBar>
    </cfRule>
  </conditionalFormatting>
  <conditionalFormatting sqref="M45">
    <cfRule type="dataBar" priority="4">
      <dataBar showValue="1">
        <cfvo type="num" val="0"/>
        <cfvo type="num" val="0"/>
        <color rgb="00D8B4FE"/>
      </dataBar>
    </cfRule>
  </conditionalFormatting>
  <conditionalFormatting sqref="W7:W22">
    <cfRule type="dataBar" priority="5">
      <dataBar showValue="1">
        <cfvo type="num" val="0"/>
        <cfvo type="num" val="0"/>
        <color rgb="00D8B4FE"/>
      </dataBar>
    </cfRule>
  </conditionalFormatting>
  <conditionalFormatting sqref="W27:W34">
    <cfRule type="dataBar" priority="6">
      <dataBar showValue="1">
        <cfvo type="num" val="0"/>
        <cfvo type="num" val="0"/>
        <color rgb="00D8B4FE"/>
      </dataBar>
    </cfRule>
  </conditionalFormatting>
  <conditionalFormatting sqref="W39:W40">
    <cfRule type="dataBar" priority="7">
      <dataBar showValue="1">
        <cfvo type="num" val="0"/>
        <cfvo type="num" val="0"/>
        <color rgb="00D8B4FE"/>
      </dataBar>
    </cfRule>
  </conditionalFormatting>
  <conditionalFormatting sqref="W45">
    <cfRule type="dataBar" priority="8">
      <dataBar showValue="1">
        <cfvo type="num" val="0"/>
        <cfvo type="num" val="0"/>
        <color rgb="00D8B4FE"/>
      </dataBar>
    </cfRule>
  </conditionalFormatting>
  <conditionalFormatting sqref="AG7:AG22">
    <cfRule type="dataBar" priority="9">
      <dataBar showValue="1">
        <cfvo type="num" val="0"/>
        <cfvo type="num" val="0"/>
        <color rgb="00D8B4FE"/>
      </dataBar>
    </cfRule>
  </conditionalFormatting>
  <conditionalFormatting sqref="AG27:AG34">
    <cfRule type="dataBar" priority="10">
      <dataBar showValue="1">
        <cfvo type="num" val="0"/>
        <cfvo type="num" val="0"/>
        <color rgb="00D8B4FE"/>
      </dataBar>
    </cfRule>
  </conditionalFormatting>
  <conditionalFormatting sqref="AG39:AG40">
    <cfRule type="dataBar" priority="11">
      <dataBar showValue="1">
        <cfvo type="num" val="0"/>
        <cfvo type="num" val="0"/>
        <color rgb="00D8B4FE"/>
      </dataBar>
    </cfRule>
  </conditionalFormatting>
  <conditionalFormatting sqref="AG45">
    <cfRule type="dataBar" priority="12">
      <dataBar showValue="1">
        <cfvo type="num" val="0"/>
        <cfvo type="num" val="0"/>
        <color rgb="00D8B4FE"/>
      </dataBar>
    </cfRule>
  </conditionalFormatting>
  <conditionalFormatting sqref="AQ7:AQ22">
    <cfRule type="dataBar" priority="13">
      <dataBar showValue="1">
        <cfvo type="num" val="0"/>
        <cfvo type="num" val="0"/>
        <color rgb="00D8B4FE"/>
      </dataBar>
    </cfRule>
  </conditionalFormatting>
  <conditionalFormatting sqref="AQ27:AQ34">
    <cfRule type="dataBar" priority="14">
      <dataBar showValue="1">
        <cfvo type="num" val="0"/>
        <cfvo type="num" val="0"/>
        <color rgb="00D8B4FE"/>
      </dataBar>
    </cfRule>
  </conditionalFormatting>
  <conditionalFormatting sqref="AQ39:AQ40">
    <cfRule type="dataBar" priority="15">
      <dataBar showValue="1">
        <cfvo type="num" val="0"/>
        <cfvo type="num" val="0"/>
        <color rgb="00D8B4FE"/>
      </dataBar>
    </cfRule>
  </conditionalFormatting>
  <conditionalFormatting sqref="AQ45">
    <cfRule type="dataBar" priority="16">
      <dataBar showValue="1">
        <cfvo type="num" val="0"/>
        <cfvo type="num" val="0"/>
        <color rgb="00D8B4FE"/>
      </dataBar>
    </cfRule>
  </conditionalFormatting>
  <conditionalFormatting sqref="BA7:BA22">
    <cfRule type="dataBar" priority="17">
      <dataBar showValue="1">
        <cfvo type="num" val="0"/>
        <cfvo type="num" val="0"/>
        <color rgb="00D8B4FE"/>
      </dataBar>
    </cfRule>
  </conditionalFormatting>
  <conditionalFormatting sqref="BA27:BA34">
    <cfRule type="dataBar" priority="18">
      <dataBar showValue="1">
        <cfvo type="num" val="0"/>
        <cfvo type="num" val="0"/>
        <color rgb="00D8B4FE"/>
      </dataBar>
    </cfRule>
  </conditionalFormatting>
  <conditionalFormatting sqref="BA39:BA40">
    <cfRule type="dataBar" priority="19">
      <dataBar showValue="1">
        <cfvo type="num" val="0"/>
        <cfvo type="num" val="0"/>
        <color rgb="00D8B4FE"/>
      </dataBar>
    </cfRule>
  </conditionalFormatting>
  <conditionalFormatting sqref="BA45">
    <cfRule type="dataBar" priority="20">
      <dataBar showValue="1">
        <cfvo type="num" val="0"/>
        <cfvo type="num" val="0"/>
        <color rgb="00D8B4FE"/>
      </dataBar>
    </cfRule>
  </conditionalFormatting>
  <conditionalFormatting sqref="BQ7:BQ22">
    <cfRule type="dataBar" priority="21">
      <dataBar showValue="1">
        <cfvo type="num" val="0"/>
        <cfvo type="max"/>
        <color rgb="00B7E4C7"/>
      </dataBar>
    </cfRule>
  </conditionalFormatting>
  <conditionalFormatting sqref="BQ27:BQ34">
    <cfRule type="dataBar" priority="22">
      <dataBar showValue="1">
        <cfvo type="num" val="0"/>
        <cfvo type="max"/>
        <color rgb="00B7E4C7"/>
      </dataBar>
    </cfRule>
  </conditionalFormatting>
  <conditionalFormatting sqref="BQ39:BQ40">
    <cfRule type="dataBar" priority="23">
      <dataBar showValue="1">
        <cfvo type="num" val="0"/>
        <cfvo type="max"/>
        <color rgb="00B7E4C7"/>
      </dataBar>
    </cfRule>
  </conditionalFormatting>
  <conditionalFormatting sqref="BQ45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7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2976586.42</v>
      </c>
    </row>
    <row r="7">
      <c r="A7" s="6" t="inlineStr">
        <is>
          <t>План суммы</t>
        </is>
      </c>
      <c r="B7" s="14" t="n">
        <v>3100000</v>
      </c>
    </row>
    <row r="8">
      <c r="A8" s="6" t="inlineStr">
        <is>
          <t>Выполнение суммы</t>
        </is>
      </c>
      <c r="B8" s="15" t="n">
        <v>0.9601891677419354</v>
      </c>
    </row>
    <row r="9">
      <c r="A9" s="6" t="inlineStr">
        <is>
          <t>Факт тренировок</t>
        </is>
      </c>
      <c r="B9" s="14" t="n">
        <v>1822</v>
      </c>
    </row>
    <row r="10">
      <c r="A10" s="6" t="inlineStr">
        <is>
          <t>План тренировок</t>
        </is>
      </c>
      <c r="B10" s="14" t="n">
        <v>1910</v>
      </c>
    </row>
    <row r="11">
      <c r="A11" s="6" t="inlineStr">
        <is>
          <t>Выполнение тренировок</t>
        </is>
      </c>
      <c r="B11" s="15" t="n">
        <v>0.9539267015706806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888</v>
      </c>
      <c r="C17" s="7" t="n">
        <v>780</v>
      </c>
      <c r="D17" s="17" t="n">
        <v>0.8783783783783784</v>
      </c>
      <c r="E17" s="7" t="n">
        <v>1500000</v>
      </c>
      <c r="F17" s="7" t="n">
        <v>1316223.69</v>
      </c>
      <c r="G17" s="17" t="n">
        <v>0.8774824599999999</v>
      </c>
      <c r="H17" s="7" t="n">
        <v>1316223.69</v>
      </c>
      <c r="I17" s="7" t="n">
        <v>-183776.3100000003</v>
      </c>
    </row>
    <row r="18">
      <c r="A18" s="6" t="inlineStr">
        <is>
          <t>ГП</t>
        </is>
      </c>
      <c r="B18" s="7" t="n">
        <v>640</v>
      </c>
      <c r="C18" s="7" t="n">
        <v>689</v>
      </c>
      <c r="D18" s="17" t="n">
        <v>1.0765625</v>
      </c>
      <c r="E18" s="7" t="n">
        <v>1100000</v>
      </c>
      <c r="F18" s="7" t="n">
        <v>1185707.46</v>
      </c>
      <c r="G18" s="17" t="n">
        <v>1.077915872727273</v>
      </c>
      <c r="H18" s="7" t="n">
        <v>1185707.46</v>
      </c>
      <c r="I18" s="7" t="n">
        <v>85707.45999999996</v>
      </c>
    </row>
    <row r="19">
      <c r="A19" s="6" t="inlineStr">
        <is>
          <t>ФТ</t>
        </is>
      </c>
      <c r="B19" s="7" t="n">
        <v>233</v>
      </c>
      <c r="C19" s="7" t="n">
        <v>243</v>
      </c>
      <c r="D19" s="17" t="n">
        <v>1.042918454935622</v>
      </c>
      <c r="E19" s="7" t="n">
        <v>350000</v>
      </c>
      <c r="F19" s="7" t="n">
        <v>375192.02</v>
      </c>
      <c r="G19" s="17" t="n">
        <v>1.0719772</v>
      </c>
      <c r="H19" s="7" t="n">
        <v>375192.02</v>
      </c>
      <c r="I19" s="7" t="n">
        <v>25192.01999999996</v>
      </c>
    </row>
    <row r="20">
      <c r="A20" s="6" t="inlineStr">
        <is>
          <t>БИ</t>
        </is>
      </c>
      <c r="B20" s="7" t="n">
        <v>149</v>
      </c>
      <c r="C20" s="7" t="n">
        <v>110</v>
      </c>
      <c r="D20" s="17" t="n">
        <v>0.738255033557047</v>
      </c>
      <c r="E20" s="7" t="n">
        <v>150000</v>
      </c>
      <c r="F20" s="7" t="n">
        <v>99463.25</v>
      </c>
      <c r="G20" s="17" t="n">
        <v>0.6630883333333333</v>
      </c>
      <c r="H20" s="7" t="n">
        <v>99463.25</v>
      </c>
      <c r="I20" s="7" t="n">
        <v>-50536.75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Красильников Михаил Васильевич</t>
        </is>
      </c>
      <c r="C26" s="7" t="n">
        <v>0</v>
      </c>
      <c r="D26" s="7" t="n">
        <v>2</v>
      </c>
      <c r="E26" s="17" t="n">
        <v>0</v>
      </c>
      <c r="F26" s="7" t="n">
        <v>0</v>
      </c>
      <c r="G26" s="7" t="n">
        <v>0</v>
      </c>
      <c r="H26" s="17" t="n">
        <v>0</v>
      </c>
      <c r="I26" s="7" t="n">
        <v>0</v>
      </c>
      <c r="J26" s="7" t="n">
        <v>0</v>
      </c>
    </row>
    <row r="27">
      <c r="A27" s="6" t="inlineStr">
        <is>
          <t>ТЗ</t>
        </is>
      </c>
      <c r="B27" s="6" t="inlineStr">
        <is>
          <t>Ставертий Глеб Владимирович</t>
        </is>
      </c>
      <c r="C27" s="7" t="n">
        <v>28</v>
      </c>
      <c r="D27" s="7" t="n">
        <v>5</v>
      </c>
      <c r="E27" s="17" t="n">
        <v>0.1785714285714286</v>
      </c>
      <c r="F27" s="7" t="n">
        <v>28600</v>
      </c>
      <c r="G27" s="7" t="n">
        <v>8225</v>
      </c>
      <c r="H27" s="17" t="n">
        <v>0.2875874125874126</v>
      </c>
      <c r="I27" s="7" t="n">
        <v>8225</v>
      </c>
      <c r="J27" s="7" t="n">
        <v>-20375</v>
      </c>
    </row>
    <row r="28">
      <c r="A28" s="6" t="inlineStr">
        <is>
          <t>ТЗ</t>
        </is>
      </c>
      <c r="B28" s="6" t="inlineStr">
        <is>
          <t>Зинченко Лидия Ивановна</t>
        </is>
      </c>
      <c r="C28" s="7" t="n">
        <v>49</v>
      </c>
      <c r="D28" s="7" t="n">
        <v>32</v>
      </c>
      <c r="E28" s="17" t="n">
        <v>0.6530612244897959</v>
      </c>
      <c r="F28" s="7" t="n">
        <v>87100</v>
      </c>
      <c r="G28" s="7" t="n">
        <v>56923.5</v>
      </c>
      <c r="H28" s="17" t="n">
        <v>0.6535419058553387</v>
      </c>
      <c r="I28" s="7" t="n">
        <v>56923.5</v>
      </c>
      <c r="J28" s="7" t="n">
        <v>-30176.5</v>
      </c>
    </row>
    <row r="29">
      <c r="A29" s="6" t="inlineStr">
        <is>
          <t>ТЗ</t>
        </is>
      </c>
      <c r="B29" s="6" t="inlineStr">
        <is>
          <t>Терехин Андрей Владимирович</t>
        </is>
      </c>
      <c r="C29" s="7" t="n">
        <v>56</v>
      </c>
      <c r="D29" s="7" t="n">
        <v>40</v>
      </c>
      <c r="E29" s="17" t="n">
        <v>0.7142857142857143</v>
      </c>
      <c r="F29" s="7" t="n">
        <v>102700</v>
      </c>
      <c r="G29" s="7" t="n">
        <v>70922.63</v>
      </c>
      <c r="H29" s="17" t="n">
        <v>0.6905806231742941</v>
      </c>
      <c r="I29" s="7" t="n">
        <v>70922.63</v>
      </c>
      <c r="J29" s="7" t="n">
        <v>-31777.37</v>
      </c>
    </row>
    <row r="30">
      <c r="A30" s="6" t="inlineStr">
        <is>
          <t>ТЗ</t>
        </is>
      </c>
      <c r="B30" s="6" t="inlineStr">
        <is>
          <t>Рочев Игорь Алексеевич</t>
        </is>
      </c>
      <c r="C30" s="7" t="n">
        <v>155</v>
      </c>
      <c r="D30" s="7" t="n">
        <v>120</v>
      </c>
      <c r="E30" s="17" t="n">
        <v>0.7741935483870968</v>
      </c>
      <c r="F30" s="7" t="n">
        <v>339600</v>
      </c>
      <c r="G30" s="7" t="n">
        <v>253233.57</v>
      </c>
      <c r="H30" s="17" t="n">
        <v>0.7456818904593638</v>
      </c>
      <c r="I30" s="7" t="n">
        <v>253233.5699999999</v>
      </c>
      <c r="J30" s="7" t="n">
        <v>-86366.43000000002</v>
      </c>
    </row>
    <row r="31">
      <c r="A31" s="6" t="inlineStr">
        <is>
          <t>ТЗ</t>
        </is>
      </c>
      <c r="B31" s="6" t="inlineStr">
        <is>
          <t>Багаутдинова Юлия Мануровна</t>
        </is>
      </c>
      <c r="C31" s="7" t="n">
        <v>52</v>
      </c>
      <c r="D31" s="7" t="n">
        <v>48</v>
      </c>
      <c r="E31" s="17" t="n">
        <v>0.9230769230769231</v>
      </c>
      <c r="F31" s="7" t="n">
        <v>81500</v>
      </c>
      <c r="G31" s="7" t="n">
        <v>64882.66</v>
      </c>
      <c r="H31" s="17" t="n">
        <v>0.7961062576687117</v>
      </c>
      <c r="I31" s="7" t="n">
        <v>64882.66</v>
      </c>
      <c r="J31" s="7" t="n">
        <v>-16617.34</v>
      </c>
    </row>
    <row r="32">
      <c r="A32" s="6" t="inlineStr">
        <is>
          <t>ТЗ</t>
        </is>
      </c>
      <c r="B32" s="6" t="inlineStr">
        <is>
          <t>Шангов Павел Михайлович</t>
        </is>
      </c>
      <c r="C32" s="7" t="n">
        <v>126</v>
      </c>
      <c r="D32" s="7" t="n">
        <v>110</v>
      </c>
      <c r="E32" s="17" t="n">
        <v>0.873015873015873</v>
      </c>
      <c r="F32" s="7" t="n">
        <v>225000</v>
      </c>
      <c r="G32" s="7" t="n">
        <v>188302.37</v>
      </c>
      <c r="H32" s="17" t="n">
        <v>0.8368994222222222</v>
      </c>
      <c r="I32" s="7" t="n">
        <v>188302.37</v>
      </c>
      <c r="J32" s="7" t="n">
        <v>-36697.63</v>
      </c>
    </row>
    <row r="33">
      <c r="A33" s="6" t="inlineStr">
        <is>
          <t>ТЗ</t>
        </is>
      </c>
      <c r="B33" s="6" t="inlineStr">
        <is>
          <t>Шамхалов Мурад Камилевич</t>
        </is>
      </c>
      <c r="C33" s="7" t="n">
        <v>22</v>
      </c>
      <c r="D33" s="7" t="n">
        <v>19</v>
      </c>
      <c r="E33" s="17" t="n">
        <v>0.8636363636363636</v>
      </c>
      <c r="F33" s="7" t="n">
        <v>21700</v>
      </c>
      <c r="G33" s="7" t="n">
        <v>18829.75</v>
      </c>
      <c r="H33" s="17" t="n">
        <v>0.8677304147465438</v>
      </c>
      <c r="I33" s="7" t="n">
        <v>18829.75</v>
      </c>
      <c r="J33" s="7" t="n">
        <v>-2870.25</v>
      </c>
    </row>
    <row r="34">
      <c r="A34" s="6" t="inlineStr">
        <is>
          <t>ТЗ</t>
        </is>
      </c>
      <c r="B34" s="6" t="inlineStr">
        <is>
          <t>Ершов Данил Викторович</t>
        </is>
      </c>
      <c r="C34" s="7" t="n">
        <v>76</v>
      </c>
      <c r="D34" s="7" t="n">
        <v>65</v>
      </c>
      <c r="E34" s="17" t="n">
        <v>0.8552631578947368</v>
      </c>
      <c r="F34" s="7" t="n">
        <v>118400</v>
      </c>
      <c r="G34" s="7" t="n">
        <v>108370</v>
      </c>
      <c r="H34" s="17" t="n">
        <v>0.9152871621621622</v>
      </c>
      <c r="I34" s="7" t="n">
        <v>108370</v>
      </c>
      <c r="J34" s="7" t="n">
        <v>-10030</v>
      </c>
    </row>
    <row r="35">
      <c r="A35" s="6" t="inlineStr">
        <is>
          <t>ТЗ</t>
        </is>
      </c>
      <c r="B35" s="6" t="inlineStr">
        <is>
          <t>Важенина Ксения Александровна</t>
        </is>
      </c>
      <c r="C35" s="7" t="n">
        <v>46</v>
      </c>
      <c r="D35" s="7" t="n">
        <v>40</v>
      </c>
      <c r="E35" s="17" t="n">
        <v>0.8695652173913043</v>
      </c>
      <c r="F35" s="7" t="n">
        <v>73700</v>
      </c>
      <c r="G35" s="7" t="n">
        <v>68352.5</v>
      </c>
      <c r="H35" s="17" t="n">
        <v>0.9274423337856174</v>
      </c>
      <c r="I35" s="7" t="n">
        <v>68352.5</v>
      </c>
      <c r="J35" s="7" t="n">
        <v>-5347.5</v>
      </c>
    </row>
    <row r="36">
      <c r="A36" s="6" t="inlineStr">
        <is>
          <t>ТЗ</t>
        </is>
      </c>
      <c r="B36" s="6" t="inlineStr">
        <is>
          <t>Егиазарян Эльмира Яновна</t>
        </is>
      </c>
      <c r="C36" s="7" t="n">
        <v>32</v>
      </c>
      <c r="D36" s="7" t="n">
        <v>29</v>
      </c>
      <c r="E36" s="17" t="n">
        <v>0.90625</v>
      </c>
      <c r="F36" s="7" t="n">
        <v>70100</v>
      </c>
      <c r="G36" s="7" t="n">
        <v>68546.63</v>
      </c>
      <c r="H36" s="17" t="n">
        <v>0.9778406562054209</v>
      </c>
      <c r="I36" s="7" t="n">
        <v>68546.63</v>
      </c>
      <c r="J36" s="7" t="n">
        <v>-1553.369999999995</v>
      </c>
    </row>
    <row r="37">
      <c r="A37" s="6" t="inlineStr">
        <is>
          <t>ТЗ</t>
        </is>
      </c>
      <c r="B37" s="6" t="inlineStr">
        <is>
          <t>Пирогов Илья Дмитриевич</t>
        </is>
      </c>
      <c r="C37" s="7" t="n">
        <v>59</v>
      </c>
      <c r="D37" s="7" t="n">
        <v>61</v>
      </c>
      <c r="E37" s="17" t="n">
        <v>1.033898305084746</v>
      </c>
      <c r="F37" s="7" t="n">
        <v>91600</v>
      </c>
      <c r="G37" s="7" t="n">
        <v>92718.33</v>
      </c>
      <c r="H37" s="17" t="n">
        <v>1.01220884279476</v>
      </c>
      <c r="I37" s="7" t="n">
        <v>92718.33</v>
      </c>
      <c r="J37" s="7" t="n">
        <v>1118.330000000002</v>
      </c>
    </row>
    <row r="38">
      <c r="A38" s="6" t="inlineStr">
        <is>
          <t>ТЗ</t>
        </is>
      </c>
      <c r="B38" s="6" t="inlineStr">
        <is>
          <t>Корнеев Иван Викторович</t>
        </is>
      </c>
      <c r="C38" s="7" t="n">
        <v>117</v>
      </c>
      <c r="D38" s="7" t="n">
        <v>118</v>
      </c>
      <c r="E38" s="17" t="n">
        <v>1.008547008547009</v>
      </c>
      <c r="F38" s="7" t="n">
        <v>188900</v>
      </c>
      <c r="G38" s="7" t="n">
        <v>195691.75</v>
      </c>
      <c r="H38" s="17" t="n">
        <v>1.035954208575966</v>
      </c>
      <c r="I38" s="7" t="n">
        <v>195691.75</v>
      </c>
      <c r="J38" s="7" t="n">
        <v>6791.75</v>
      </c>
    </row>
    <row r="39">
      <c r="A39" s="6" t="inlineStr">
        <is>
          <t>ТЗ</t>
        </is>
      </c>
      <c r="B39" s="6" t="inlineStr">
        <is>
          <t>Демошкевич София Александровна</t>
        </is>
      </c>
      <c r="C39" s="7" t="n">
        <v>17</v>
      </c>
      <c r="D39" s="7" t="n">
        <v>16</v>
      </c>
      <c r="E39" s="17" t="n">
        <v>0.9411764705882353</v>
      </c>
      <c r="F39" s="7" t="n">
        <v>18600</v>
      </c>
      <c r="G39" s="7" t="n">
        <v>20500.25</v>
      </c>
      <c r="H39" s="17" t="n">
        <v>1.102163978494624</v>
      </c>
      <c r="I39" s="7" t="n">
        <v>20500.25</v>
      </c>
      <c r="J39" s="7" t="n">
        <v>1900.25</v>
      </c>
    </row>
    <row r="40">
      <c r="A40" s="6" t="inlineStr">
        <is>
          <t>ТЗ</t>
        </is>
      </c>
      <c r="B40" s="6" t="inlineStr">
        <is>
          <t>Бардаков Майкл Александрович</t>
        </is>
      </c>
      <c r="C40" s="7" t="n">
        <v>41</v>
      </c>
      <c r="D40" s="7" t="n">
        <v>46</v>
      </c>
      <c r="E40" s="17" t="n">
        <v>1.121951219512195</v>
      </c>
      <c r="F40" s="7" t="n">
        <v>41600</v>
      </c>
      <c r="G40" s="7" t="n">
        <v>56049.25</v>
      </c>
      <c r="H40" s="17" t="n">
        <v>1.347337740384615</v>
      </c>
      <c r="I40" s="7" t="n">
        <v>56049.25</v>
      </c>
      <c r="J40" s="7" t="n">
        <v>14449.25</v>
      </c>
    </row>
    <row r="41">
      <c r="A41" s="6" t="inlineStr">
        <is>
          <t>ТЗ</t>
        </is>
      </c>
      <c r="B41" s="6" t="inlineStr">
        <is>
          <t>Кийко Меланья Максимовна</t>
        </is>
      </c>
      <c r="C41" s="7" t="n">
        <v>12</v>
      </c>
      <c r="D41" s="7" t="n">
        <v>29</v>
      </c>
      <c r="E41" s="17" t="n">
        <v>2.416666666666667</v>
      </c>
      <c r="F41" s="7" t="n">
        <v>10900</v>
      </c>
      <c r="G41" s="7" t="n">
        <v>44675.5</v>
      </c>
      <c r="H41" s="17" t="n">
        <v>4.098669724770642</v>
      </c>
      <c r="I41" s="7" t="n">
        <v>44675.5</v>
      </c>
      <c r="J41" s="7" t="n">
        <v>33775.5</v>
      </c>
    </row>
    <row r="42">
      <c r="A42" s="6" t="inlineStr">
        <is>
          <t>ГП</t>
        </is>
      </c>
      <c r="B42" s="6" t="inlineStr">
        <is>
          <t>Володина Ирина Анатольевна</t>
        </is>
      </c>
      <c r="C42" s="7" t="n">
        <v>0</v>
      </c>
      <c r="D42" s="7" t="n">
        <v>0</v>
      </c>
      <c r="E42" s="17" t="n">
        <v>0</v>
      </c>
      <c r="F42" s="7" t="n">
        <v>0</v>
      </c>
      <c r="G42" s="7" t="n">
        <v>0</v>
      </c>
      <c r="H42" s="17" t="n">
        <v>0</v>
      </c>
      <c r="I42" s="7" t="n">
        <v>0</v>
      </c>
      <c r="J42" s="7" t="n">
        <v>0</v>
      </c>
    </row>
    <row r="43">
      <c r="A43" s="6" t="inlineStr">
        <is>
          <t>ГП</t>
        </is>
      </c>
      <c r="B43" s="6" t="inlineStr">
        <is>
          <t>Емельянова Юлия Витальевна</t>
        </is>
      </c>
      <c r="C43" s="7" t="n">
        <v>44</v>
      </c>
      <c r="D43" s="7" t="n">
        <v>49</v>
      </c>
      <c r="E43" s="17" t="n">
        <v>1.113636363636364</v>
      </c>
      <c r="F43" s="7" t="n">
        <v>70000</v>
      </c>
      <c r="G43" s="7" t="n">
        <v>59525.25</v>
      </c>
      <c r="H43" s="17" t="n">
        <v>0.8503607142857142</v>
      </c>
      <c r="I43" s="7" t="n">
        <v>59525.25</v>
      </c>
      <c r="J43" s="7" t="n">
        <v>-10474.75</v>
      </c>
    </row>
    <row r="44">
      <c r="A44" s="6" t="inlineStr">
        <is>
          <t>ГП</t>
        </is>
      </c>
      <c r="B44" s="6" t="inlineStr">
        <is>
          <t>Пронькина Елена Александровна</t>
        </is>
      </c>
      <c r="C44" s="7" t="n">
        <v>48</v>
      </c>
      <c r="D44" s="7" t="n">
        <v>47</v>
      </c>
      <c r="E44" s="17" t="n">
        <v>0.9791666666666666</v>
      </c>
      <c r="F44" s="7" t="n">
        <v>103900</v>
      </c>
      <c r="G44" s="7" t="n">
        <v>95874.55</v>
      </c>
      <c r="H44" s="17" t="n">
        <v>0.9227579403272378</v>
      </c>
      <c r="I44" s="7" t="n">
        <v>95874.55</v>
      </c>
      <c r="J44" s="7" t="n">
        <v>-8025.449999999997</v>
      </c>
    </row>
    <row r="45">
      <c r="A45" s="6" t="inlineStr">
        <is>
          <t>ГП</t>
        </is>
      </c>
      <c r="B45" s="6" t="inlineStr">
        <is>
          <t>Редькина Анастасия Анатольевна</t>
        </is>
      </c>
      <c r="C45" s="7" t="n">
        <v>109</v>
      </c>
      <c r="D45" s="7" t="n">
        <v>108</v>
      </c>
      <c r="E45" s="17" t="n">
        <v>0.9908256880733946</v>
      </c>
      <c r="F45" s="7" t="n">
        <v>182300</v>
      </c>
      <c r="G45" s="7" t="n">
        <v>179963.25</v>
      </c>
      <c r="H45" s="17" t="n">
        <v>0.9871818431157433</v>
      </c>
      <c r="I45" s="7" t="n">
        <v>179963.25</v>
      </c>
      <c r="J45" s="7" t="n">
        <v>-2336.75</v>
      </c>
    </row>
    <row r="46">
      <c r="A46" s="6" t="inlineStr">
        <is>
          <t>ГП</t>
        </is>
      </c>
      <c r="B46" s="6" t="inlineStr">
        <is>
          <t>Панкова Ксения Евгеньевна</t>
        </is>
      </c>
      <c r="C46" s="7" t="n">
        <v>143</v>
      </c>
      <c r="D46" s="7" t="n">
        <v>152</v>
      </c>
      <c r="E46" s="17" t="n">
        <v>1.062937062937063</v>
      </c>
      <c r="F46" s="7" t="n">
        <v>248300</v>
      </c>
      <c r="G46" s="7" t="n">
        <v>252773.82</v>
      </c>
      <c r="H46" s="17" t="n">
        <v>1.01801780104712</v>
      </c>
      <c r="I46" s="7" t="n">
        <v>252773.82</v>
      </c>
      <c r="J46" s="7" t="n">
        <v>4473.820000000007</v>
      </c>
    </row>
    <row r="47">
      <c r="A47" s="6" t="inlineStr">
        <is>
          <t>ГП</t>
        </is>
      </c>
      <c r="B47" s="6" t="inlineStr">
        <is>
          <t>Петрова Анастасия Сергеевна</t>
        </is>
      </c>
      <c r="C47" s="7" t="n">
        <v>138</v>
      </c>
      <c r="D47" s="7" t="n">
        <v>148</v>
      </c>
      <c r="E47" s="17" t="n">
        <v>1.072463768115942</v>
      </c>
      <c r="F47" s="7" t="n">
        <v>197800</v>
      </c>
      <c r="G47" s="7" t="n">
        <v>224643.75</v>
      </c>
      <c r="H47" s="17" t="n">
        <v>1.135711577350859</v>
      </c>
      <c r="I47" s="7" t="n">
        <v>224643.75</v>
      </c>
      <c r="J47" s="7" t="n">
        <v>26843.75</v>
      </c>
    </row>
    <row r="48">
      <c r="A48" s="6" t="inlineStr">
        <is>
          <t>ГП</t>
        </is>
      </c>
      <c r="B48" s="6" t="inlineStr">
        <is>
          <t>Попова Яна Юрьевна</t>
        </is>
      </c>
      <c r="C48" s="7" t="n">
        <v>60</v>
      </c>
      <c r="D48" s="7" t="n">
        <v>69</v>
      </c>
      <c r="E48" s="17" t="n">
        <v>1.15</v>
      </c>
      <c r="F48" s="7" t="n">
        <v>119100</v>
      </c>
      <c r="G48" s="7" t="n">
        <v>144710.09</v>
      </c>
      <c r="H48" s="17" t="n">
        <v>1.215030142737196</v>
      </c>
      <c r="I48" s="7" t="n">
        <v>144710.09</v>
      </c>
      <c r="J48" s="7" t="n">
        <v>25610.09</v>
      </c>
    </row>
    <row r="49">
      <c r="A49" s="6" t="inlineStr">
        <is>
          <t>ГП</t>
        </is>
      </c>
      <c r="B49" s="6" t="inlineStr">
        <is>
          <t>Смирнова Валерия Евгеньевна</t>
        </is>
      </c>
      <c r="C49" s="7" t="n">
        <v>98</v>
      </c>
      <c r="D49" s="7" t="n">
        <v>116</v>
      </c>
      <c r="E49" s="17" t="n">
        <v>1.183673469387755</v>
      </c>
      <c r="F49" s="7" t="n">
        <v>178600</v>
      </c>
      <c r="G49" s="7" t="n">
        <v>228216.75</v>
      </c>
      <c r="H49" s="17" t="n">
        <v>1.277809350503919</v>
      </c>
      <c r="I49" s="7" t="n">
        <v>228216.75</v>
      </c>
      <c r="J49" s="7" t="n">
        <v>49616.75</v>
      </c>
    </row>
    <row r="50">
      <c r="A50" s="6" t="inlineStr">
        <is>
          <t>ФТ</t>
        </is>
      </c>
      <c r="B50" s="6" t="inlineStr">
        <is>
          <t>Мутаев Аскер Магомедович</t>
        </is>
      </c>
      <c r="C50" s="7" t="n">
        <v>98</v>
      </c>
      <c r="D50" s="7" t="n">
        <v>106</v>
      </c>
      <c r="E50" s="17" t="n">
        <v>1.081632653061225</v>
      </c>
      <c r="F50" s="7" t="n">
        <v>199400</v>
      </c>
      <c r="G50" s="7" t="n">
        <v>209702.2</v>
      </c>
      <c r="H50" s="17" t="n">
        <v>1.051665997993982</v>
      </c>
      <c r="I50" s="7" t="n">
        <v>209702.2</v>
      </c>
      <c r="J50" s="7" t="n">
        <v>10302.20000000004</v>
      </c>
    </row>
    <row r="51">
      <c r="A51" s="6" t="inlineStr">
        <is>
          <t>ФТ</t>
        </is>
      </c>
      <c r="B51" s="6" t="inlineStr">
        <is>
          <t>Ангел Дмитрий Степанович</t>
        </is>
      </c>
      <c r="C51" s="7" t="n">
        <v>135</v>
      </c>
      <c r="D51" s="7" t="n">
        <v>137</v>
      </c>
      <c r="E51" s="17" t="n">
        <v>1.014814814814815</v>
      </c>
      <c r="F51" s="7" t="n">
        <v>150600</v>
      </c>
      <c r="G51" s="7" t="n">
        <v>165489.82</v>
      </c>
      <c r="H51" s="17" t="n">
        <v>1.098869986719788</v>
      </c>
      <c r="I51" s="7" t="n">
        <v>165489.82</v>
      </c>
      <c r="J51" s="7" t="n">
        <v>14889.82000000001</v>
      </c>
    </row>
    <row r="52">
      <c r="A52" s="6" t="inlineStr">
        <is>
          <t>БИ</t>
        </is>
      </c>
      <c r="B52" s="6" t="inlineStr">
        <is>
          <t>Хилобок Кирилл Игоревич</t>
        </is>
      </c>
      <c r="C52" s="7" t="n">
        <v>149</v>
      </c>
      <c r="D52" s="7" t="n">
        <v>110</v>
      </c>
      <c r="E52" s="17" t="n">
        <v>0.738255033557047</v>
      </c>
      <c r="F52" s="7" t="n">
        <v>150000</v>
      </c>
      <c r="G52" s="7" t="n">
        <v>99463.25</v>
      </c>
      <c r="H52" s="17" t="n">
        <v>0.6630883333333333</v>
      </c>
      <c r="I52" s="7" t="n">
        <v>99463.25</v>
      </c>
      <c r="J52" s="7" t="n">
        <v>-50536.75</v>
      </c>
    </row>
    <row r="56">
      <c r="A56" s="16" t="inlineStr">
        <is>
          <t>Дорожная карта по дням</t>
        </is>
      </c>
    </row>
    <row r="57">
      <c r="A57" s="13" t="inlineStr">
        <is>
          <t>День</t>
        </is>
      </c>
      <c r="B57" s="13" t="inlineStr">
        <is>
          <t>Дата</t>
        </is>
      </c>
      <c r="C57" s="13" t="inlineStr">
        <is>
          <t>План ₽ накоп.</t>
        </is>
      </c>
      <c r="D57" s="13" t="inlineStr">
        <is>
          <t>Факт ₽ день</t>
        </is>
      </c>
      <c r="E57" s="13" t="inlineStr">
        <is>
          <t>Факт ₽ накоп.</t>
        </is>
      </c>
      <c r="F57" s="13" t="inlineStr">
        <is>
          <t>% ₽</t>
        </is>
      </c>
      <c r="G57" s="13" t="inlineStr">
        <is>
          <t>План трен. накоп.</t>
        </is>
      </c>
      <c r="H57" s="13" t="inlineStr">
        <is>
          <t>Факт трен. день</t>
        </is>
      </c>
      <c r="I57" s="13" t="inlineStr">
        <is>
          <t>Факт трен. накоп.</t>
        </is>
      </c>
      <c r="J57" s="13" t="inlineStr">
        <is>
          <t>% трен.</t>
        </is>
      </c>
    </row>
    <row r="58">
      <c r="A58" s="6" t="n">
        <v>1</v>
      </c>
      <c r="B58" s="6" t="inlineStr">
        <is>
          <t>01.04.2026</t>
        </is>
      </c>
      <c r="C58" s="7" t="n">
        <v>103333.3333333333</v>
      </c>
      <c r="D58" s="7" t="n">
        <v>111371.25</v>
      </c>
      <c r="E58" s="7" t="n">
        <v>111371.25</v>
      </c>
      <c r="F58" s="17" t="n">
        <v>1.077786290322581</v>
      </c>
      <c r="G58" s="7" t="n">
        <v>63.66666666666666</v>
      </c>
      <c r="H58" s="7" t="n">
        <v>73</v>
      </c>
      <c r="I58" s="7" t="n">
        <v>73</v>
      </c>
      <c r="J58" s="17" t="n">
        <v>1.146596858638743</v>
      </c>
    </row>
    <row r="59">
      <c r="A59" s="6" t="n">
        <v>2</v>
      </c>
      <c r="B59" s="6" t="inlineStr">
        <is>
          <t>02.04.2026</t>
        </is>
      </c>
      <c r="C59" s="7" t="n">
        <v>206666.6666666667</v>
      </c>
      <c r="D59" s="7" t="n">
        <v>101222.27</v>
      </c>
      <c r="E59" s="7" t="n">
        <v>212593.52</v>
      </c>
      <c r="F59" s="17" t="n">
        <v>1.028678322580645</v>
      </c>
      <c r="G59" s="7" t="n">
        <v>127.3333333333333</v>
      </c>
      <c r="H59" s="7" t="n">
        <v>64</v>
      </c>
      <c r="I59" s="7" t="n">
        <v>137</v>
      </c>
      <c r="J59" s="17" t="n">
        <v>1.075916230366492</v>
      </c>
    </row>
    <row r="60">
      <c r="A60" s="6" t="n">
        <v>3</v>
      </c>
      <c r="B60" s="6" t="inlineStr">
        <is>
          <t>03.04.2026</t>
        </is>
      </c>
      <c r="C60" s="7" t="n">
        <v>310000</v>
      </c>
      <c r="D60" s="7" t="n">
        <v>115198.09</v>
      </c>
      <c r="E60" s="7" t="n">
        <v>327791.61</v>
      </c>
      <c r="F60" s="17" t="n">
        <v>1.057392290322581</v>
      </c>
      <c r="G60" s="7" t="n">
        <v>191</v>
      </c>
      <c r="H60" s="7" t="n">
        <v>75</v>
      </c>
      <c r="I60" s="7" t="n">
        <v>212</v>
      </c>
      <c r="J60" s="17" t="n">
        <v>1.109947643979058</v>
      </c>
    </row>
    <row r="61">
      <c r="A61" s="6" t="n">
        <v>4</v>
      </c>
      <c r="B61" s="6" t="inlineStr">
        <is>
          <t>04.04.2026</t>
        </is>
      </c>
      <c r="C61" s="7" t="n">
        <v>413333.3333333333</v>
      </c>
      <c r="D61" s="7" t="n">
        <v>41078.51</v>
      </c>
      <c r="E61" s="7" t="n">
        <v>368870.12</v>
      </c>
      <c r="F61" s="17" t="n">
        <v>0.8924277096774194</v>
      </c>
      <c r="G61" s="7" t="n">
        <v>254.6666666666667</v>
      </c>
      <c r="H61" s="7" t="n">
        <v>25</v>
      </c>
      <c r="I61" s="7" t="n">
        <v>237</v>
      </c>
      <c r="J61" s="17" t="n">
        <v>0.930628272251309</v>
      </c>
    </row>
    <row r="62">
      <c r="A62" s="6" t="n">
        <v>5</v>
      </c>
      <c r="B62" s="6" t="inlineStr">
        <is>
          <t>05.04.2026</t>
        </is>
      </c>
      <c r="C62" s="7" t="n">
        <v>516666.6666666667</v>
      </c>
      <c r="D62" s="7" t="n">
        <v>38598.25</v>
      </c>
      <c r="E62" s="7" t="n">
        <v>407468.37</v>
      </c>
      <c r="F62" s="17" t="n">
        <v>0.7886484580645161</v>
      </c>
      <c r="G62" s="7" t="n">
        <v>318.3333333333333</v>
      </c>
      <c r="H62" s="7" t="n">
        <v>27</v>
      </c>
      <c r="I62" s="7" t="n">
        <v>264</v>
      </c>
      <c r="J62" s="17" t="n">
        <v>0.8293193717277487</v>
      </c>
    </row>
    <row r="63">
      <c r="A63" s="6" t="n">
        <v>6</v>
      </c>
      <c r="B63" s="6" t="inlineStr">
        <is>
          <t>06.04.2026</t>
        </is>
      </c>
      <c r="C63" s="7" t="n">
        <v>620000</v>
      </c>
      <c r="D63" s="7" t="n">
        <v>125601.9</v>
      </c>
      <c r="E63" s="7" t="n">
        <v>533070.27</v>
      </c>
      <c r="F63" s="17" t="n">
        <v>0.8597907580645162</v>
      </c>
      <c r="G63" s="7" t="n">
        <v>382</v>
      </c>
      <c r="H63" s="7" t="n">
        <v>77</v>
      </c>
      <c r="I63" s="7" t="n">
        <v>341</v>
      </c>
      <c r="J63" s="17" t="n">
        <v>0.8926701570680629</v>
      </c>
    </row>
    <row r="64">
      <c r="A64" s="6" t="n">
        <v>7</v>
      </c>
      <c r="B64" s="6" t="inlineStr">
        <is>
          <t>07.04.2026</t>
        </is>
      </c>
      <c r="C64" s="7" t="n">
        <v>723333.3333333334</v>
      </c>
      <c r="D64" s="7" t="n">
        <v>78694.75</v>
      </c>
      <c r="E64" s="7" t="n">
        <v>611765.02</v>
      </c>
      <c r="F64" s="17" t="n">
        <v>0.8457580921658986</v>
      </c>
      <c r="G64" s="7" t="n">
        <v>445.6666666666667</v>
      </c>
      <c r="H64" s="7" t="n">
        <v>43</v>
      </c>
      <c r="I64" s="7" t="n">
        <v>384</v>
      </c>
      <c r="J64" s="17" t="n">
        <v>0.8616305160807778</v>
      </c>
    </row>
    <row r="65">
      <c r="A65" s="6" t="n">
        <v>8</v>
      </c>
      <c r="B65" s="6" t="inlineStr">
        <is>
          <t>08.04.2026</t>
        </is>
      </c>
      <c r="C65" s="7" t="n">
        <v>826666.6666666666</v>
      </c>
      <c r="D65" s="7" t="n">
        <v>143664.12</v>
      </c>
      <c r="E65" s="7" t="n">
        <v>755429.14</v>
      </c>
      <c r="F65" s="17" t="n">
        <v>0.9138255725806452</v>
      </c>
      <c r="G65" s="7" t="n">
        <v>509.3333333333333</v>
      </c>
      <c r="H65" s="7" t="n">
        <v>90</v>
      </c>
      <c r="I65" s="7" t="n">
        <v>474</v>
      </c>
      <c r="J65" s="17" t="n">
        <v>0.930628272251309</v>
      </c>
    </row>
    <row r="66">
      <c r="A66" s="6" t="n">
        <v>9</v>
      </c>
      <c r="B66" s="6" t="inlineStr">
        <is>
          <t>09.04.2026</t>
        </is>
      </c>
      <c r="C66" s="7" t="n">
        <v>930000</v>
      </c>
      <c r="D66" s="7" t="n">
        <v>96239.32000000001</v>
      </c>
      <c r="E66" s="7" t="n">
        <v>851668.46</v>
      </c>
      <c r="F66" s="17" t="n">
        <v>0.9157725376344086</v>
      </c>
      <c r="G66" s="7" t="n">
        <v>573</v>
      </c>
      <c r="H66" s="7" t="n">
        <v>53</v>
      </c>
      <c r="I66" s="7" t="n">
        <v>527</v>
      </c>
      <c r="J66" s="17" t="n">
        <v>0.9197207678883071</v>
      </c>
    </row>
    <row r="67">
      <c r="A67" s="6" t="n">
        <v>10</v>
      </c>
      <c r="B67" s="6" t="inlineStr">
        <is>
          <t>10.04.2026</t>
        </is>
      </c>
      <c r="C67" s="7" t="n">
        <v>1033333.333333333</v>
      </c>
      <c r="D67" s="7" t="n">
        <v>114030.17</v>
      </c>
      <c r="E67" s="7" t="n">
        <v>965698.63</v>
      </c>
      <c r="F67" s="17" t="n">
        <v>0.9345470612903225</v>
      </c>
      <c r="G67" s="7" t="n">
        <v>636.6666666666666</v>
      </c>
      <c r="H67" s="7" t="n">
        <v>72</v>
      </c>
      <c r="I67" s="7" t="n">
        <v>599</v>
      </c>
      <c r="J67" s="17" t="n">
        <v>0.9408376963350786</v>
      </c>
    </row>
    <row r="68">
      <c r="A68" s="6" t="n">
        <v>11</v>
      </c>
      <c r="B68" s="6" t="inlineStr">
        <is>
          <t>11.04.2026</t>
        </is>
      </c>
      <c r="C68" s="7" t="n">
        <v>1136666.666666667</v>
      </c>
      <c r="D68" s="7" t="n">
        <v>64729.98</v>
      </c>
      <c r="E68" s="7" t="n">
        <v>1030428.61</v>
      </c>
      <c r="F68" s="17" t="n">
        <v>0.9065354340175953</v>
      </c>
      <c r="G68" s="7" t="n">
        <v>700.3333333333334</v>
      </c>
      <c r="H68" s="7" t="n">
        <v>42</v>
      </c>
      <c r="I68" s="7" t="n">
        <v>641</v>
      </c>
      <c r="J68" s="17" t="n">
        <v>0.9152784388386482</v>
      </c>
    </row>
    <row r="69">
      <c r="A69" s="6" t="n">
        <v>12</v>
      </c>
      <c r="B69" s="6" t="inlineStr">
        <is>
          <t>12.04.2026</t>
        </is>
      </c>
      <c r="C69" s="7" t="n">
        <v>1240000</v>
      </c>
      <c r="D69" s="7" t="n">
        <v>23051.88</v>
      </c>
      <c r="E69" s="7" t="n">
        <v>1053480.49</v>
      </c>
      <c r="F69" s="17" t="n">
        <v>0.8495810403225806</v>
      </c>
      <c r="G69" s="7" t="n">
        <v>764</v>
      </c>
      <c r="H69" s="7" t="n">
        <v>14</v>
      </c>
      <c r="I69" s="7" t="n">
        <v>655</v>
      </c>
      <c r="J69" s="17" t="n">
        <v>0.8573298429319371</v>
      </c>
    </row>
    <row r="70">
      <c r="A70" s="6" t="n">
        <v>13</v>
      </c>
      <c r="B70" s="6" t="inlineStr">
        <is>
          <t>13.04.2026</t>
        </is>
      </c>
      <c r="C70" s="7" t="n">
        <v>1343333.333333333</v>
      </c>
      <c r="D70" s="7" t="n">
        <v>113508.5</v>
      </c>
      <c r="E70" s="7" t="n">
        <v>1166988.99</v>
      </c>
      <c r="F70" s="17" t="n">
        <v>0.8687262952853598</v>
      </c>
      <c r="G70" s="7" t="n">
        <v>827.6666666666666</v>
      </c>
      <c r="H70" s="7" t="n">
        <v>74</v>
      </c>
      <c r="I70" s="7" t="n">
        <v>729</v>
      </c>
      <c r="J70" s="17" t="n">
        <v>0.8807893677003625</v>
      </c>
    </row>
    <row r="71">
      <c r="A71" s="6" t="n">
        <v>14</v>
      </c>
      <c r="B71" s="6" t="inlineStr">
        <is>
          <t>14.04.2026</t>
        </is>
      </c>
      <c r="C71" s="7" t="n">
        <v>1446666.666666667</v>
      </c>
      <c r="D71" s="7" t="n">
        <v>134960.49</v>
      </c>
      <c r="E71" s="7" t="n">
        <v>1301949.48</v>
      </c>
      <c r="F71" s="17" t="n">
        <v>0.8999650783410138</v>
      </c>
      <c r="G71" s="7" t="n">
        <v>891.3333333333334</v>
      </c>
      <c r="H71" s="7" t="n">
        <v>81</v>
      </c>
      <c r="I71" s="7" t="n">
        <v>810</v>
      </c>
      <c r="J71" s="17" t="n">
        <v>0.9087509349289453</v>
      </c>
    </row>
    <row r="72">
      <c r="A72" s="6" t="n">
        <v>15</v>
      </c>
      <c r="B72" s="6" t="inlineStr">
        <is>
          <t>15.04.2026</t>
        </is>
      </c>
      <c r="C72" s="7" t="n">
        <v>1550000</v>
      </c>
      <c r="D72" s="7" t="n">
        <v>138481.69</v>
      </c>
      <c r="E72" s="7" t="n">
        <v>1440431.17</v>
      </c>
      <c r="F72" s="17" t="n">
        <v>0.9293104322580644</v>
      </c>
      <c r="G72" s="7" t="n">
        <v>955</v>
      </c>
      <c r="H72" s="7" t="n">
        <v>91</v>
      </c>
      <c r="I72" s="7" t="n">
        <v>901</v>
      </c>
      <c r="J72" s="17" t="n">
        <v>0.9434554973821989</v>
      </c>
    </row>
    <row r="73">
      <c r="A73" s="6" t="n">
        <v>16</v>
      </c>
      <c r="B73" s="6" t="inlineStr">
        <is>
          <t>16.04.2026</t>
        </is>
      </c>
      <c r="C73" s="7" t="n">
        <v>1653333.333333333</v>
      </c>
      <c r="D73" s="7" t="n">
        <v>91549.5</v>
      </c>
      <c r="E73" s="7" t="n">
        <v>1531980.67</v>
      </c>
      <c r="F73" s="17" t="n">
        <v>0.9266012116935484</v>
      </c>
      <c r="G73" s="7" t="n">
        <v>1018.666666666667</v>
      </c>
      <c r="H73" s="7" t="n">
        <v>55</v>
      </c>
      <c r="I73" s="7" t="n">
        <v>956</v>
      </c>
      <c r="J73" s="17" t="n">
        <v>0.9384816753926702</v>
      </c>
    </row>
    <row r="74">
      <c r="A74" s="6" t="n">
        <v>17</v>
      </c>
      <c r="B74" s="6" t="inlineStr">
        <is>
          <t>17.04.2026</t>
        </is>
      </c>
      <c r="C74" s="7" t="n">
        <v>1756666.666666667</v>
      </c>
      <c r="D74" s="7" t="n">
        <v>141952.63</v>
      </c>
      <c r="E74" s="7" t="n">
        <v>1673933.3</v>
      </c>
      <c r="F74" s="17" t="n">
        <v>0.9529032068311194</v>
      </c>
      <c r="G74" s="7" t="n">
        <v>1082.333333333333</v>
      </c>
      <c r="H74" s="7" t="n">
        <v>90</v>
      </c>
      <c r="I74" s="7" t="n">
        <v>1046</v>
      </c>
      <c r="J74" s="17" t="n">
        <v>0.966430551278103</v>
      </c>
    </row>
    <row r="75">
      <c r="A75" s="6" t="n">
        <v>18</v>
      </c>
      <c r="B75" s="6" t="inlineStr">
        <is>
          <t>18.04.2026</t>
        </is>
      </c>
      <c r="C75" s="7" t="n">
        <v>1860000</v>
      </c>
      <c r="D75" s="7" t="n">
        <v>35963.17</v>
      </c>
      <c r="E75" s="7" t="n">
        <v>1709896.47</v>
      </c>
      <c r="F75" s="17" t="n">
        <v>0.9192991774193547</v>
      </c>
      <c r="G75" s="7" t="n">
        <v>1146</v>
      </c>
      <c r="H75" s="7" t="n">
        <v>27</v>
      </c>
      <c r="I75" s="7" t="n">
        <v>1073</v>
      </c>
      <c r="J75" s="17" t="n">
        <v>0.9363001745200699</v>
      </c>
    </row>
    <row r="76">
      <c r="A76" s="6" t="n">
        <v>19</v>
      </c>
      <c r="B76" s="6" t="inlineStr">
        <is>
          <t>19.04.2026</t>
        </is>
      </c>
      <c r="C76" s="7" t="n">
        <v>1963333.333333333</v>
      </c>
      <c r="D76" s="7" t="n">
        <v>58366.5</v>
      </c>
      <c r="E76" s="7" t="n">
        <v>1768262.97</v>
      </c>
      <c r="F76" s="17" t="n">
        <v>0.9006432784380305</v>
      </c>
      <c r="G76" s="7" t="n">
        <v>1209.666666666667</v>
      </c>
      <c r="H76" s="7" t="n">
        <v>45</v>
      </c>
      <c r="I76" s="7" t="n">
        <v>1118</v>
      </c>
      <c r="J76" s="17" t="n">
        <v>0.9242215486359878</v>
      </c>
    </row>
    <row r="77">
      <c r="A77" s="6" t="n">
        <v>20</v>
      </c>
      <c r="B77" s="6" t="inlineStr">
        <is>
          <t>20.04.2026</t>
        </is>
      </c>
      <c r="C77" s="7" t="n">
        <v>2066666.666666667</v>
      </c>
      <c r="D77" s="7" t="n">
        <v>128724.87</v>
      </c>
      <c r="E77" s="7" t="n">
        <v>1896987.84</v>
      </c>
      <c r="F77" s="17" t="n">
        <v>0.9178973419354838</v>
      </c>
      <c r="G77" s="7" t="n">
        <v>1273.333333333333</v>
      </c>
      <c r="H77" s="7" t="n">
        <v>76</v>
      </c>
      <c r="I77" s="7" t="n">
        <v>1194</v>
      </c>
      <c r="J77" s="17" t="n">
        <v>0.9376963350785341</v>
      </c>
    </row>
    <row r="78">
      <c r="A78" s="6" t="n">
        <v>21</v>
      </c>
      <c r="B78" s="6" t="inlineStr">
        <is>
          <t>21.04.2026</t>
        </is>
      </c>
      <c r="C78" s="7" t="n">
        <v>2170000</v>
      </c>
      <c r="D78" s="7" t="n">
        <v>111347.41</v>
      </c>
      <c r="E78" s="7" t="n">
        <v>2008335.25</v>
      </c>
      <c r="F78" s="17" t="n">
        <v>0.9255001152073732</v>
      </c>
      <c r="G78" s="7" t="n">
        <v>1337</v>
      </c>
      <c r="H78" s="7" t="n">
        <v>57</v>
      </c>
      <c r="I78" s="7" t="n">
        <v>1251</v>
      </c>
      <c r="J78" s="17" t="n">
        <v>0.9356768885564697</v>
      </c>
    </row>
    <row r="79">
      <c r="A79" s="6" t="n">
        <v>22</v>
      </c>
      <c r="B79" s="6" t="inlineStr">
        <is>
          <t>22.04.2026</t>
        </is>
      </c>
      <c r="C79" s="7" t="n">
        <v>2273333.333333333</v>
      </c>
      <c r="D79" s="7" t="n">
        <v>162997.25</v>
      </c>
      <c r="E79" s="7" t="n">
        <v>2171332.5</v>
      </c>
      <c r="F79" s="17" t="n">
        <v>0.9551315982404691</v>
      </c>
      <c r="G79" s="7" t="n">
        <v>1400.666666666667</v>
      </c>
      <c r="H79" s="7" t="n">
        <v>103</v>
      </c>
      <c r="I79" s="7" t="n">
        <v>1354</v>
      </c>
      <c r="J79" s="17" t="n">
        <v>0.9666825321275583</v>
      </c>
    </row>
    <row r="80">
      <c r="A80" s="6" t="n">
        <v>23</v>
      </c>
      <c r="B80" s="6" t="inlineStr">
        <is>
          <t>23.04.2026</t>
        </is>
      </c>
      <c r="C80" s="7" t="n">
        <v>2376666.666666667</v>
      </c>
      <c r="D80" s="7" t="n">
        <v>97524.34</v>
      </c>
      <c r="E80" s="7" t="n">
        <v>2268856.84</v>
      </c>
      <c r="F80" s="17" t="n">
        <v>0.954638221598878</v>
      </c>
      <c r="G80" s="7" t="n">
        <v>1464.333333333333</v>
      </c>
      <c r="H80" s="7" t="n">
        <v>59</v>
      </c>
      <c r="I80" s="7" t="n">
        <v>1413</v>
      </c>
      <c r="J80" s="17" t="n">
        <v>0.9649442294559527</v>
      </c>
    </row>
    <row r="81">
      <c r="A81" s="6" t="n">
        <v>24</v>
      </c>
      <c r="B81" s="6" t="inlineStr">
        <is>
          <t>24.04.2026</t>
        </is>
      </c>
      <c r="C81" s="7" t="n">
        <v>2480000</v>
      </c>
      <c r="D81" s="7" t="n">
        <v>110674.29</v>
      </c>
      <c r="E81" s="7" t="n">
        <v>2379531.13</v>
      </c>
      <c r="F81" s="17" t="n">
        <v>0.9594883588709677</v>
      </c>
      <c r="G81" s="7" t="n">
        <v>1528</v>
      </c>
      <c r="H81" s="7" t="n">
        <v>67</v>
      </c>
      <c r="I81" s="7" t="n">
        <v>1480</v>
      </c>
      <c r="J81" s="17" t="n">
        <v>0.9685863874345549</v>
      </c>
    </row>
    <row r="82">
      <c r="A82" s="6" t="n">
        <v>25</v>
      </c>
      <c r="B82" s="6" t="inlineStr">
        <is>
          <t>25.04.2026</t>
        </is>
      </c>
      <c r="C82" s="7" t="n">
        <v>2583333.333333333</v>
      </c>
      <c r="D82" s="7" t="n">
        <v>38240.51</v>
      </c>
      <c r="E82" s="7" t="n">
        <v>2417771.64</v>
      </c>
      <c r="F82" s="17" t="n">
        <v>0.935911602580645</v>
      </c>
      <c r="G82" s="7" t="n">
        <v>1591.666666666667</v>
      </c>
      <c r="H82" s="7" t="n">
        <v>24</v>
      </c>
      <c r="I82" s="7" t="n">
        <v>1504</v>
      </c>
      <c r="J82" s="17" t="n">
        <v>0.9449214659685864</v>
      </c>
    </row>
    <row r="83">
      <c r="A83" s="6" t="n">
        <v>26</v>
      </c>
      <c r="B83" s="6" t="inlineStr">
        <is>
          <t>26.04.2026</t>
        </is>
      </c>
      <c r="C83" s="7" t="n">
        <v>2686666.666666667</v>
      </c>
      <c r="D83" s="7" t="n">
        <v>29623.63</v>
      </c>
      <c r="E83" s="7" t="n">
        <v>2447395.27</v>
      </c>
      <c r="F83" s="17" t="n">
        <v>0.9109411674937964</v>
      </c>
      <c r="G83" s="7" t="n">
        <v>1655.333333333333</v>
      </c>
      <c r="H83" s="7" t="n">
        <v>15</v>
      </c>
      <c r="I83" s="7" t="n">
        <v>1519</v>
      </c>
      <c r="J83" s="17" t="n">
        <v>0.9176399516713654</v>
      </c>
    </row>
    <row r="84">
      <c r="A84" s="6" t="n">
        <v>27</v>
      </c>
      <c r="B84" s="6" t="inlineStr">
        <is>
          <t>27.04.2026</t>
        </is>
      </c>
      <c r="C84" s="7" t="n">
        <v>2790000</v>
      </c>
      <c r="D84" s="7" t="n">
        <v>116085.52</v>
      </c>
      <c r="E84" s="7" t="n">
        <v>2563480.79</v>
      </c>
      <c r="F84" s="17" t="n">
        <v>0.9188103189964156</v>
      </c>
      <c r="G84" s="7" t="n">
        <v>1719</v>
      </c>
      <c r="H84" s="7" t="n">
        <v>71</v>
      </c>
      <c r="I84" s="7" t="n">
        <v>1590</v>
      </c>
      <c r="J84" s="17" t="n">
        <v>0.924956369982548</v>
      </c>
    </row>
    <row r="85">
      <c r="A85" s="6" t="n">
        <v>28</v>
      </c>
      <c r="B85" s="6" t="inlineStr">
        <is>
          <t>28.04.2026</t>
        </is>
      </c>
      <c r="C85" s="7" t="n">
        <v>2893333.333333333</v>
      </c>
      <c r="D85" s="7" t="n">
        <v>128758.25</v>
      </c>
      <c r="E85" s="7" t="n">
        <v>2692239.04</v>
      </c>
      <c r="F85" s="17" t="n">
        <v>0.9304973640552994</v>
      </c>
      <c r="G85" s="7" t="n">
        <v>1782.666666666667</v>
      </c>
      <c r="H85" s="7" t="n">
        <v>74</v>
      </c>
      <c r="I85" s="7" t="n">
        <v>1664</v>
      </c>
      <c r="J85" s="17" t="n">
        <v>0.9334330590875093</v>
      </c>
    </row>
    <row r="86">
      <c r="A86" s="6" t="n">
        <v>29</v>
      </c>
      <c r="B86" s="6" t="inlineStr">
        <is>
          <t>29.04.2026</t>
        </is>
      </c>
      <c r="C86" s="7" t="n">
        <v>2996666.666666667</v>
      </c>
      <c r="D86" s="7" t="n">
        <v>137283.63</v>
      </c>
      <c r="E86" s="7" t="n">
        <v>2829522.669999999</v>
      </c>
      <c r="F86" s="17" t="n">
        <v>0.9442233604004449</v>
      </c>
      <c r="G86" s="7" t="n">
        <v>1846.333333333333</v>
      </c>
      <c r="H86" s="7" t="n">
        <v>80</v>
      </c>
      <c r="I86" s="7" t="n">
        <v>1744</v>
      </c>
      <c r="J86" s="17" t="n">
        <v>0.944574833002347</v>
      </c>
    </row>
    <row r="87">
      <c r="A87" s="6" t="n">
        <v>30</v>
      </c>
      <c r="B87" s="6" t="inlineStr">
        <is>
          <t>30.04.2026</t>
        </is>
      </c>
      <c r="C87" s="7" t="n">
        <v>3100000</v>
      </c>
      <c r="D87" s="7" t="n">
        <v>147063.75</v>
      </c>
      <c r="E87" s="7" t="n">
        <v>2976586.419999999</v>
      </c>
      <c r="F87" s="17" t="n">
        <v>0.9601891677419353</v>
      </c>
      <c r="G87" s="7" t="n">
        <v>1910</v>
      </c>
      <c r="H87" s="7" t="n">
        <v>78</v>
      </c>
      <c r="I87" s="7" t="n">
        <v>1822</v>
      </c>
      <c r="J87" s="17" t="n">
        <v>0.9539267015706806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52">
    <cfRule type="dataBar" priority="5">
      <dataBar showValue="1">
        <cfvo type="num" val="0"/>
        <cfvo type="num" val="1"/>
        <color rgb="00B7E4C7"/>
      </dataBar>
    </cfRule>
  </conditionalFormatting>
  <conditionalFormatting sqref="H26:H52">
    <cfRule type="dataBar" priority="5">
      <dataBar showValue="1">
        <cfvo type="num" val="0"/>
        <cfvo type="num" val="1"/>
        <color rgb="00B7E4C7"/>
      </dataBar>
    </cfRule>
  </conditionalFormatting>
  <conditionalFormatting sqref="F58:F87">
    <cfRule type="dataBar" priority="7">
      <dataBar showValue="1">
        <cfvo type="num" val="0"/>
        <cfvo type="num" val="1"/>
        <color rgb="00B7E4C7"/>
      </dataBar>
    </cfRule>
  </conditionalFormatting>
  <conditionalFormatting sqref="J58:J87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2026-07-07T07:01:32Z</dcterms:created>
  <dcterms:modified xsi:type="dcterms:W3CDTF">2026-07-07T07:01:33Z</dcterms:modified>
</cp:coreProperties>
</file>